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3.70周年記念式典\報告議案\shu08rk02\kessan\"/>
    </mc:Choice>
  </mc:AlternateContent>
  <xr:revisionPtr revIDLastSave="0" documentId="13_ncr:1_{317A0D47-5388-484E-8349-20A1B1602F2D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収支決算報告書(様式11)" sheetId="1" r:id="rId1"/>
    <sheet name="収益費用明細書(様式12)" sheetId="2" r:id="rId2"/>
    <sheet name="現金出納帳(様式16)" sheetId="3" r:id="rId3"/>
    <sheet name="口座出納帳(様式17)" sheetId="4" r:id="rId4"/>
  </sheets>
  <definedNames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3" l="1"/>
  <c r="E47" i="3"/>
  <c r="E23" i="4"/>
  <c r="F23" i="4" s="1"/>
  <c r="F7" i="3" l="1"/>
  <c r="F8" i="3" s="1"/>
  <c r="F9" i="3" s="1"/>
  <c r="F10" i="3" s="1"/>
  <c r="F11" i="3" s="1"/>
  <c r="F12" i="3" s="1"/>
  <c r="F17" i="3" s="1"/>
  <c r="D31" i="1"/>
  <c r="C31" i="1"/>
  <c r="D28" i="1"/>
  <c r="C28" i="1"/>
  <c r="D23" i="1"/>
  <c r="C23" i="1"/>
  <c r="E25" i="1"/>
  <c r="D22" i="1"/>
  <c r="C22" i="1"/>
  <c r="D21" i="1"/>
  <c r="C21" i="1"/>
  <c r="D18" i="1"/>
  <c r="C18" i="1"/>
  <c r="H61" i="2"/>
  <c r="I61" i="2" s="1"/>
  <c r="H59" i="2"/>
  <c r="I59" i="2" s="1"/>
  <c r="H52" i="2"/>
  <c r="I52" i="2" s="1"/>
  <c r="H43" i="2"/>
  <c r="I43" i="2" s="1"/>
  <c r="H36" i="2"/>
  <c r="I36" i="2" s="1"/>
  <c r="H34" i="2"/>
  <c r="I27" i="2"/>
  <c r="I28" i="2"/>
  <c r="I29" i="2"/>
  <c r="I30" i="2"/>
  <c r="I31" i="2"/>
  <c r="I32" i="2"/>
  <c r="I33" i="2"/>
  <c r="I34" i="2"/>
  <c r="I35" i="2"/>
  <c r="I37" i="2"/>
  <c r="I38" i="2"/>
  <c r="I39" i="2"/>
  <c r="I40" i="2"/>
  <c r="I41" i="2"/>
  <c r="I42" i="2"/>
  <c r="I44" i="2"/>
  <c r="I45" i="2"/>
  <c r="I46" i="2"/>
  <c r="I47" i="2"/>
  <c r="I48" i="2"/>
  <c r="I49" i="2"/>
  <c r="I50" i="2"/>
  <c r="I51" i="2"/>
  <c r="I53" i="2"/>
  <c r="I54" i="2"/>
  <c r="I55" i="2"/>
  <c r="I56" i="2"/>
  <c r="I57" i="2"/>
  <c r="I58" i="2"/>
  <c r="I60" i="2"/>
  <c r="G61" i="2"/>
  <c r="G59" i="2"/>
  <c r="G52" i="2"/>
  <c r="G43" i="2"/>
  <c r="G36" i="2"/>
  <c r="G34" i="2"/>
  <c r="F18" i="3" l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13" i="3"/>
  <c r="F14" i="3" s="1"/>
  <c r="F15" i="3" s="1"/>
  <c r="F16" i="3" s="1"/>
  <c r="D24" i="4"/>
  <c r="F6" i="4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D14" i="1"/>
  <c r="C14" i="1"/>
  <c r="I16" i="2"/>
  <c r="I17" i="2"/>
  <c r="I18" i="2"/>
  <c r="I19" i="2"/>
  <c r="I20" i="2"/>
  <c r="I21" i="2"/>
  <c r="I23" i="2"/>
  <c r="I24" i="2"/>
  <c r="I26" i="2"/>
  <c r="F20" i="4" l="1"/>
  <c r="F21" i="4" s="1"/>
  <c r="F22" i="4" s="1"/>
  <c r="I22" i="2"/>
  <c r="E24" i="4"/>
  <c r="I25" i="2"/>
  <c r="F47" i="3" l="1"/>
  <c r="H9" i="2"/>
  <c r="H62" i="2" s="1"/>
  <c r="H63" i="2" s="1"/>
  <c r="H64" i="2" s="1"/>
  <c r="G9" i="2"/>
  <c r="G62" i="2" s="1"/>
  <c r="I8" i="2"/>
  <c r="I15" i="2"/>
  <c r="I7" i="2"/>
  <c r="D16" i="1"/>
  <c r="D33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8" i="1"/>
  <c r="E9" i="1"/>
  <c r="E10" i="1"/>
  <c r="E11" i="1"/>
  <c r="E12" i="1"/>
  <c r="E13" i="1"/>
  <c r="E14" i="1"/>
  <c r="E16" i="1" s="1"/>
  <c r="E15" i="1"/>
  <c r="C16" i="1"/>
  <c r="I62" i="2" l="1"/>
  <c r="G63" i="2"/>
  <c r="C32" i="1" s="1"/>
  <c r="I9" i="2"/>
  <c r="D34" i="1"/>
  <c r="F24" i="4"/>
  <c r="E32" i="1" l="1"/>
  <c r="E33" i="1" s="1"/>
  <c r="C33" i="1"/>
  <c r="I63" i="2"/>
  <c r="I64" i="2" s="1"/>
  <c r="G64" i="2"/>
  <c r="F62" i="2" l="1"/>
</calcChain>
</file>

<file path=xl/sharedStrings.xml><?xml version="1.0" encoding="utf-8"?>
<sst xmlns="http://schemas.openxmlformats.org/spreadsheetml/2006/main" count="313" uniqueCount="202">
  <si>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</si>
  <si>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</si>
  <si>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</si>
  <si>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</si>
  <si>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</si>
  <si>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</si>
  <si>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</si>
  <si>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</si>
  <si>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</si>
  <si>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</si>
  <si>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</si>
  <si>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</si>
  <si>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</si>
  <si>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</si>
  <si>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</si>
  <si>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</si>
  <si>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</si>
  <si>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</si>
  <si>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</si>
  <si>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</si>
  <si>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</si>
  <si>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</si>
  <si>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</si>
  <si>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</si>
  <si>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</si>
  <si>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</si>
  <si>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</si>
  <si>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</si>
  <si>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</si>
  <si>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</si>
  <si>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</si>
  <si>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</si>
  <si>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</si>
  <si>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</si>
  <si>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</si>
  <si>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</si>
  <si>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担当委員会：</t>
    <rPh sb="0" eb="5">
      <t>タントウイインカイ</t>
    </rPh>
    <phoneticPr fontId="3"/>
  </si>
  <si>
    <t>懇親会費</t>
    <rPh sb="0" eb="4">
      <t>コンシンカイヒ</t>
    </rPh>
    <phoneticPr fontId="2"/>
  </si>
  <si>
    <t>[様式12]</t>
    <rPh sb="1" eb="3">
      <t>ヨウシキ</t>
    </rPh>
    <phoneticPr fontId="3"/>
  </si>
  <si>
    <t>70周年記念委員会</t>
    <rPh sb="2" eb="6">
      <t>シュウネンキネン</t>
    </rPh>
    <rPh sb="6" eb="9">
      <t>イインカイ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</si>
  <si>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</si>
  <si>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</si>
  <si>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</si>
  <si>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</si>
  <si>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</si>
  <si>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差　　　　異</t>
    <rPh sb="0" eb="6">
      <t>サイ</t>
    </rPh>
    <phoneticPr fontId="3"/>
  </si>
  <si>
    <t>(</t>
  </si>
  <si>
    <t>７</t>
    <phoneticPr fontId="2"/>
  </si>
  <si>
    <t>)</t>
  </si>
  <si>
    <t>事業繰入金</t>
    <rPh sb="0" eb="2">
      <t>ジギョウ</t>
    </rPh>
    <rPh sb="2" eb="4">
      <t>クリイレ</t>
    </rPh>
    <rPh sb="4" eb="5">
      <t>キン</t>
    </rPh>
    <phoneticPr fontId="2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</si>
  <si>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</si>
  <si>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</si>
  <si>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</si>
  <si>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</si>
  <si>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</si>
  <si>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請求
Ｎｏ</t>
    <rPh sb="0" eb="2">
      <t>セイキュウ</t>
    </rPh>
    <phoneticPr fontId="2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</si>
  <si>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</si>
  <si>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</si>
  <si>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5">
      <t>タントウイインカイ</t>
    </rPh>
    <rPh sb="8" eb="12">
      <t>シュウネンキネン</t>
    </rPh>
    <rPh sb="12" eb="15">
      <t>イインカイ</t>
    </rPh>
    <phoneticPr fontId="3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</si>
  <si>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</si>
  <si>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</si>
  <si>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</si>
  <si>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</si>
  <si>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</si>
  <si>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</si>
  <si>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</si>
  <si>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</si>
  <si>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</si>
  <si>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</si>
  <si>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普通預金</t>
    <rPh sb="0" eb="4">
      <t>フツウヨキン</t>
    </rPh>
    <phoneticPr fontId="2"/>
  </si>
  <si>
    <t>計</t>
  </si>
  <si>
    <t>[様式17]</t>
    <phoneticPr fontId="3"/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</si>
  <si>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</si>
  <si>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ページ：</t>
  </si>
  <si>
    <t>委員会名：</t>
    <rPh sb="0" eb="3">
      <t>イインカイ</t>
    </rPh>
    <rPh sb="3" eb="4">
      <t>メイ</t>
    </rPh>
    <phoneticPr fontId="2"/>
  </si>
  <si>
    <t>事業繰入金</t>
    <rPh sb="0" eb="5">
      <t>ジギョウクリイレキン</t>
    </rPh>
    <phoneticPr fontId="2"/>
  </si>
  <si>
    <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</si>
  <si>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予備費</t>
    <rPh sb="0" eb="3">
      <t>ヨビヒ</t>
    </rPh>
    <phoneticPr fontId="2"/>
  </si>
  <si>
    <t>8</t>
    <phoneticPr fontId="2"/>
  </si>
  <si>
    <t>雑収入</t>
    <rPh sb="0" eb="3">
      <t>ザツシュウニュウ</t>
    </rPh>
    <phoneticPr fontId="2"/>
  </si>
  <si>
    <t>受取利息</t>
    <rPh sb="0" eb="2">
      <t>ウケトリ</t>
    </rPh>
    <rPh sb="2" eb="4">
      <t>リソク</t>
    </rPh>
    <phoneticPr fontId="2"/>
  </si>
  <si>
    <t>余剰金出金</t>
    <rPh sb="0" eb="2">
      <t>ヨジョウ</t>
    </rPh>
    <rPh sb="2" eb="3">
      <t>キン</t>
    </rPh>
    <rPh sb="3" eb="5">
      <t>シュッキン</t>
    </rPh>
    <phoneticPr fontId="2"/>
  </si>
  <si>
    <t>70周年準備金　1,266,000　円より</t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</si>
  <si>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</si>
  <si>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</si>
  <si>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（</t>
    <phoneticPr fontId="2"/>
  </si>
  <si>
    <t>）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</si>
  <si>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</si>
  <si>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</si>
  <si>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</si>
  <si>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(</t>
    <phoneticPr fontId="2"/>
  </si>
  <si>
    <t>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</si>
  <si>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</si>
  <si>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</si>
  <si>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上記　振込手数料</t>
    <rPh sb="0" eb="2">
      <t>ジョウキ</t>
    </rPh>
    <rPh sb="3" eb="5">
      <t>フリコミ</t>
    </rPh>
    <rPh sb="5" eb="8">
      <t>テスウリョウ</t>
    </rPh>
    <phoneticPr fontId="2"/>
  </si>
  <si>
    <t>2-1</t>
    <phoneticPr fontId="2"/>
  </si>
  <si>
    <t>2-2</t>
  </si>
  <si>
    <t>2-3</t>
  </si>
  <si>
    <t>2-4</t>
  </si>
  <si>
    <t>2-5</t>
  </si>
  <si>
    <t>2-6</t>
  </si>
  <si>
    <t>2-7</t>
  </si>
  <si>
    <t>5月度例会</t>
    <rPh sb="3" eb="5">
      <t>レイカイ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</si>
  <si>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</si>
  <si>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四日市市文化会第1ホール
（渉外委員会にて9,760円支出）
9：00～13：00までリハーサル使用　　　　　　　　　　　　　　　　　　　　　　　　　　　　</t>
    <rPh sb="14" eb="16">
      <t>ショウガイ</t>
    </rPh>
    <rPh sb="16" eb="19">
      <t>イインカイ</t>
    </rPh>
    <rPh sb="26" eb="27">
      <t>エン</t>
    </rPh>
    <rPh sb="27" eb="29">
      <t>シシュツ</t>
    </rPh>
    <rPh sb="48" eb="50">
      <t>シヨウ</t>
    </rPh>
    <phoneticPr fontId="2"/>
  </si>
  <si>
    <t>設営費</t>
    <rPh sb="0" eb="2">
      <t>セツエイ</t>
    </rPh>
    <rPh sb="2" eb="3">
      <t>ヒ</t>
    </rPh>
    <phoneticPr fontId="2"/>
  </si>
  <si>
    <t>ボーダーライト
(280円×4回路×3回数)</t>
    <phoneticPr fontId="2"/>
  </si>
  <si>
    <t>サスペンションライト
(220円×6台×2回数)</t>
    <phoneticPr fontId="2"/>
  </si>
  <si>
    <t>フロントサイドスポット
(220円×8台×2回数)</t>
    <phoneticPr fontId="2"/>
  </si>
  <si>
    <t>シーリングライト
(220円×10台×2回数)</t>
    <phoneticPr fontId="2"/>
  </si>
  <si>
    <t>拡声装置 第1ホール 
マイクなし 
(2200円×1式×2回数)</t>
    <phoneticPr fontId="2"/>
  </si>
  <si>
    <t>ダイナミックマイク
(550円×1本×2回数)</t>
    <phoneticPr fontId="2"/>
  </si>
  <si>
    <t>ワイヤレスマイク
(1100円×2本×2回数)</t>
    <phoneticPr fontId="2"/>
  </si>
  <si>
    <t>フォールドバックスピーカー
(1100円×1台×2回数)</t>
    <phoneticPr fontId="2"/>
  </si>
  <si>
    <t>CDプレーヤー
(1100円×1台×2回数)</t>
    <phoneticPr fontId="2"/>
  </si>
  <si>
    <t>持込器具 1口1kw
(110円×2口×2回数)</t>
    <phoneticPr fontId="2"/>
  </si>
  <si>
    <t>液晶プロジェクター(大)
(スクリーン付)
(2,200円×1式×2回数)</t>
    <rPh sb="0" eb="2">
      <t>エキショウ</t>
    </rPh>
    <rPh sb="10" eb="11">
      <t>ダイ</t>
    </rPh>
    <rPh sb="19" eb="20">
      <t>ツ</t>
    </rPh>
    <rPh sb="28" eb="29">
      <t>エン</t>
    </rPh>
    <rPh sb="31" eb="32">
      <t>シキ</t>
    </rPh>
    <rPh sb="34" eb="35">
      <t>カイ</t>
    </rPh>
    <rPh sb="35" eb="36">
      <t>スウ</t>
    </rPh>
    <phoneticPr fontId="2"/>
  </si>
  <si>
    <t>演台 第1ホール
(1,100円×2回)</t>
    <phoneticPr fontId="2"/>
  </si>
  <si>
    <t>司会者台
(330円×1式×2回数)</t>
  </si>
  <si>
    <t>長机（舞台用）
（110円×2机×1回数）</t>
    <rPh sb="0" eb="2">
      <t>ナガツクエ</t>
    </rPh>
    <rPh sb="3" eb="6">
      <t>ブタイヨウ</t>
    </rPh>
    <rPh sb="12" eb="13">
      <t>エン</t>
    </rPh>
    <rPh sb="15" eb="16">
      <t>ツクエ</t>
    </rPh>
    <rPh sb="18" eb="19">
      <t>カイ</t>
    </rPh>
    <rPh sb="19" eb="20">
      <t>スウ</t>
    </rPh>
    <phoneticPr fontId="2"/>
  </si>
  <si>
    <t>冷暖房料金 第1ホール
(4400円×2時間)</t>
    <phoneticPr fontId="2"/>
  </si>
  <si>
    <t>式典花</t>
    <rPh sb="0" eb="2">
      <t>シキテン</t>
    </rPh>
    <rPh sb="2" eb="3">
      <t>ハナ</t>
    </rPh>
    <phoneticPr fontId="2"/>
  </si>
  <si>
    <t>ビデオカメラ　　　　　　　　　　　　　　　　　　　　　　　　　　　　　　　（ルーム備品）</t>
    <rPh sb="41" eb="43">
      <t>ビヒン</t>
    </rPh>
    <phoneticPr fontId="2"/>
  </si>
  <si>
    <t>レンタル料</t>
    <rPh sb="4" eb="5">
      <t>リョウ</t>
    </rPh>
    <phoneticPr fontId="2"/>
  </si>
  <si>
    <t>国旗スタンド</t>
    <rPh sb="0" eb="2">
      <t>コッキ</t>
    </rPh>
    <phoneticPr fontId="2"/>
  </si>
  <si>
    <t>講師関係費</t>
    <rPh sb="0" eb="2">
      <t>コウシ</t>
    </rPh>
    <rPh sb="2" eb="5">
      <t>カンケイヒ</t>
    </rPh>
    <phoneticPr fontId="2"/>
  </si>
  <si>
    <t>諸謝金</t>
    <rPh sb="0" eb="3">
      <t>ショシャキン</t>
    </rPh>
    <phoneticPr fontId="2"/>
  </si>
  <si>
    <t>司会アシスタント（1名）</t>
    <rPh sb="0" eb="2">
      <t>シカイ</t>
    </rPh>
    <rPh sb="10" eb="11">
      <t>メイ</t>
    </rPh>
    <phoneticPr fontId="2"/>
  </si>
  <si>
    <t>広報費</t>
    <rPh sb="0" eb="2">
      <t>コウホウ</t>
    </rPh>
    <rPh sb="2" eb="3">
      <t>ヒ</t>
    </rPh>
    <phoneticPr fontId="2"/>
  </si>
  <si>
    <t>通信費</t>
    <rPh sb="0" eb="2">
      <t>ツウシン</t>
    </rPh>
    <rPh sb="2" eb="3">
      <t>ヒ</t>
    </rPh>
    <phoneticPr fontId="2"/>
  </si>
  <si>
    <r>
      <rPr>
        <sz val="11"/>
        <rFont val="ＭＳ Ｐゴシック"/>
        <family val="3"/>
        <charset val="128"/>
        <scheme val="minor"/>
      </rPr>
      <t xml:space="preserve">招待状郵便代
</t>
    </r>
    <r>
      <rPr>
        <sz val="11"/>
        <rFont val="ＭＳ Ｐゴシック"/>
        <family val="3"/>
        <charset val="128"/>
      </rPr>
      <t>（@110円×77通）</t>
    </r>
    <rPh sb="0" eb="3">
      <t>ショウタイジョウ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</si>
  <si>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r>
      <rPr>
        <sz val="11"/>
        <rFont val="ＭＳ Ｐゴシック"/>
        <family val="3"/>
        <charset val="128"/>
        <scheme val="minor"/>
      </rPr>
      <t xml:space="preserve">お礼状郵便代
</t>
    </r>
    <r>
      <rPr>
        <sz val="11"/>
        <rFont val="ＭＳ Ｐゴシック"/>
        <family val="3"/>
        <charset val="128"/>
      </rPr>
      <t>（@110円×71通）</t>
    </r>
    <rPh sb="1" eb="3">
      <t>レイジョウ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</si>
  <si>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r>
      <rPr>
        <sz val="11"/>
        <rFont val="ＭＳ Ｐゴシック"/>
        <family val="3"/>
        <charset val="128"/>
        <scheme val="minor"/>
      </rPr>
      <t xml:space="preserve">返信ハガキ代
</t>
    </r>
    <r>
      <rPr>
        <sz val="11"/>
        <rFont val="ＭＳ Ｐゴシック"/>
        <family val="3"/>
        <charset val="128"/>
      </rPr>
      <t>（@85円×79通）</t>
    </r>
    <rPh sb="0" eb="2">
      <t>ヘンシン</t>
    </rPh>
    <rPh sb="5" eb="6">
      <t>ダイ</t>
    </rPh>
    <rPh sb="10" eb="11">
      <t>エン</t>
    </rPh>
    <phoneticPr fontId="3"/>
  </si>
  <si>
    <t>祝辞、挨拶依頼文郵便代
（@110円×4通）</t>
    <rPh sb="0" eb="2">
      <t>シュクジ</t>
    </rPh>
    <rPh sb="3" eb="5">
      <t>アイサツ</t>
    </rPh>
    <rPh sb="5" eb="8">
      <t>イライブン</t>
    </rPh>
    <rPh sb="8" eb="10">
      <t>ユウビン</t>
    </rPh>
    <rPh sb="10" eb="11">
      <t>ダイ</t>
    </rPh>
    <rPh sb="17" eb="18">
      <t>エン</t>
    </rPh>
    <rPh sb="20" eb="21">
      <t>ツウ</t>
    </rPh>
    <phoneticPr fontId="3"/>
  </si>
  <si>
    <t>招待状作成　A4用紙×79枚
（ルーム備品）</t>
    <rPh sb="0" eb="3">
      <t>ショウタイジョウ</t>
    </rPh>
    <rPh sb="3" eb="5">
      <t>サクセイ</t>
    </rPh>
    <rPh sb="8" eb="10">
      <t>ヨウシ</t>
    </rPh>
    <rPh sb="13" eb="14">
      <t>マイ</t>
    </rPh>
    <rPh sb="19" eb="21">
      <t>ビヒン</t>
    </rPh>
    <phoneticPr fontId="2"/>
  </si>
  <si>
    <t>郵送用封筒　79通
（ルーム備品）　</t>
    <rPh sb="0" eb="2">
      <t>ユウソウ</t>
    </rPh>
    <rPh sb="2" eb="3">
      <t>ヨウ</t>
    </rPh>
    <rPh sb="3" eb="5">
      <t>フウトウ</t>
    </rPh>
    <rPh sb="8" eb="9">
      <t>ツウ</t>
    </rPh>
    <rPh sb="14" eb="16">
      <t>ビヒン</t>
    </rPh>
    <phoneticPr fontId="2"/>
  </si>
  <si>
    <t>席次表　　　　　　　　　　　　　　　　　　　　　　　　　　　　　　　　　　　　　　　　（ルーム備品）</t>
    <rPh sb="0" eb="3">
      <t>セキジヒョウ</t>
    </rPh>
    <rPh sb="47" eb="49">
      <t>ビヒン</t>
    </rPh>
    <phoneticPr fontId="2"/>
  </si>
  <si>
    <t>招待状×98部（A4）　　　　　　　　　　　　　　　　　　　　　　　　　　　　　　　　　　（ルーム備品）</t>
    <rPh sb="0" eb="3">
      <t>ショウタイジョウ</t>
    </rPh>
    <rPh sb="6" eb="7">
      <t>ブ</t>
    </rPh>
    <rPh sb="49" eb="51">
      <t>ビヒン</t>
    </rPh>
    <phoneticPr fontId="2"/>
  </si>
  <si>
    <t>お礼状×78部（A4）　　　　　　　　　　　　　　　　　　　　　　　　　　　　　　　　　　（ルーム備品）</t>
    <rPh sb="1" eb="3">
      <t>レイジョウ</t>
    </rPh>
    <rPh sb="6" eb="7">
      <t>ブ</t>
    </rPh>
    <rPh sb="49" eb="51">
      <t>ビヒン</t>
    </rPh>
    <phoneticPr fontId="3"/>
  </si>
  <si>
    <t>挨拶依頼文×5部（A4）　　　　　　　　　　　　　　　　　　　　　　　　　　　　（ルーム備品）</t>
    <rPh sb="0" eb="2">
      <t>アイサツ</t>
    </rPh>
    <rPh sb="2" eb="5">
      <t>イライブン</t>
    </rPh>
    <rPh sb="7" eb="8">
      <t>ブ</t>
    </rPh>
    <rPh sb="44" eb="46">
      <t>ビヒン</t>
    </rPh>
    <phoneticPr fontId="3"/>
  </si>
  <si>
    <t>アンケートQRコード×50部(A4)</t>
    <rPh sb="13" eb="14">
      <t>ブ</t>
    </rPh>
    <phoneticPr fontId="2"/>
  </si>
  <si>
    <t>パンフレット制作　　　　　　　　　　</t>
    <rPh sb="6" eb="8">
      <t>セイサク</t>
    </rPh>
    <phoneticPr fontId="2"/>
  </si>
  <si>
    <t>覚書データ作成料　　　　　　　　　　　　　　　　　　　　　　　　　　　　　　（渉外委員会負担）</t>
    <rPh sb="0" eb="2">
      <t>オボエガキ</t>
    </rPh>
    <rPh sb="5" eb="8">
      <t>サクセイリョウ</t>
    </rPh>
    <rPh sb="39" eb="44">
      <t>ショウガイイインカイ</t>
    </rPh>
    <rPh sb="44" eb="46">
      <t>フタン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</si>
  <si>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</si>
  <si>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</si>
  <si>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スポンサーJCへの感謝状　　　　　　　　　　　　　　　　　　　　　　　　　　　（A3×1枚）額縁付</t>
    <rPh sb="9" eb="12">
      <t>カンシャジョウ</t>
    </rPh>
    <rPh sb="44" eb="45">
      <t>マイ</t>
    </rPh>
    <rPh sb="46" eb="48">
      <t>ガクブチ</t>
    </rPh>
    <rPh sb="48" eb="49">
      <t>ツキ</t>
    </rPh>
    <phoneticPr fontId="2"/>
  </si>
  <si>
    <t>感謝状　額
A3タイプ用</t>
    <rPh sb="0" eb="3">
      <t>カンシャジョウ</t>
    </rPh>
    <rPh sb="4" eb="5">
      <t>ガク</t>
    </rPh>
    <rPh sb="11" eb="12">
      <t>ヨウ</t>
    </rPh>
    <phoneticPr fontId="2"/>
  </si>
  <si>
    <t>スポンサーJCへの目録</t>
    <rPh sb="9" eb="11">
      <t>モクロク</t>
    </rPh>
    <phoneticPr fontId="2"/>
  </si>
  <si>
    <t>スポンサーJCからの目録
（中身のみ）</t>
    <rPh sb="10" eb="12">
      <t>モクロク</t>
    </rPh>
    <rPh sb="14" eb="16">
      <t>ナカミ</t>
    </rPh>
    <phoneticPr fontId="2"/>
  </si>
  <si>
    <t>証書（A4賞状×2枚）　　　　　　　　　　　　　　　　　　　　　　　　　　（渉外委員会負担）　　　　　　　　　　　　　　　　　　　　　</t>
    <rPh sb="0" eb="2">
      <t>ショウショ</t>
    </rPh>
    <rPh sb="5" eb="7">
      <t>ショウジョウ</t>
    </rPh>
    <rPh sb="9" eb="10">
      <t>マイ</t>
    </rPh>
    <rPh sb="38" eb="40">
      <t>ショウガイ</t>
    </rPh>
    <rPh sb="40" eb="43">
      <t>イインカイ</t>
    </rPh>
    <rPh sb="43" eb="45">
      <t>フタン</t>
    </rPh>
    <phoneticPr fontId="2"/>
  </si>
  <si>
    <t>証書ファイル（ブック式）　　　　　　　　　　　　　　　　　　　　　　　　　　　　　　　　　　　　　　　　（渉外委員会負担）</t>
    <rPh sb="0" eb="2">
      <t>ショウショ</t>
    </rPh>
    <rPh sb="10" eb="11">
      <t>シキ</t>
    </rPh>
    <rPh sb="53" eb="58">
      <t>ショウガイイインカイ</t>
    </rPh>
    <rPh sb="58" eb="60">
      <t>フタン</t>
    </rPh>
    <phoneticPr fontId="2"/>
  </si>
  <si>
    <t>堀素子</t>
    <rPh sb="0" eb="1">
      <t>ホリ</t>
    </rPh>
    <rPh sb="1" eb="2">
      <t>ス</t>
    </rPh>
    <rPh sb="2" eb="3">
      <t>コ</t>
    </rPh>
    <phoneticPr fontId="2"/>
  </si>
  <si>
    <t>　小　　　　計</t>
  </si>
  <si>
    <t>謝礼金(堀素子)</t>
    <rPh sb="0" eb="3">
      <t>シャレイキン</t>
    </rPh>
    <rPh sb="4" eb="5">
      <t>ホリ</t>
    </rPh>
    <rPh sb="5" eb="7">
      <t>モトコ</t>
    </rPh>
    <phoneticPr fontId="2"/>
  </si>
  <si>
    <t>設営費(花屋のMiri)</t>
    <rPh sb="0" eb="3">
      <t>セツエイヒ</t>
    </rPh>
    <rPh sb="4" eb="6">
      <t>ハナヤ</t>
    </rPh>
    <phoneticPr fontId="2"/>
  </si>
  <si>
    <t>資料作成費</t>
    <rPh sb="0" eb="2">
      <t>シリョウ</t>
    </rPh>
    <rPh sb="2" eb="5">
      <t>サクセイヒ</t>
    </rPh>
    <phoneticPr fontId="2"/>
  </si>
  <si>
    <t>作成費(フコク印刷工業有限会社)</t>
    <rPh sb="0" eb="3">
      <t>サクセイヒ</t>
    </rPh>
    <rPh sb="7" eb="9">
      <t>インサツ</t>
    </rPh>
    <rPh sb="9" eb="11">
      <t>コウギョウ</t>
    </rPh>
    <rPh sb="11" eb="15">
      <t>ユウゲンガイシャ</t>
    </rPh>
    <phoneticPr fontId="2"/>
  </si>
  <si>
    <t>会場費(四日市市文化会館)</t>
    <rPh sb="0" eb="3">
      <t>カイジョウヒ</t>
    </rPh>
    <rPh sb="4" eb="8">
      <t>ヨッカイチシ</t>
    </rPh>
    <rPh sb="8" eb="12">
      <t>ブンカカイカン</t>
    </rPh>
    <phoneticPr fontId="2"/>
  </si>
  <si>
    <t>設営費(四日市市文化会館)</t>
    <rPh sb="0" eb="3">
      <t>セツエイヒ</t>
    </rPh>
    <rPh sb="4" eb="8">
      <t>ヨッカイチシ</t>
    </rPh>
    <rPh sb="8" eb="12">
      <t>ブンカカイカン</t>
    </rPh>
    <phoneticPr fontId="2"/>
  </si>
  <si>
    <t>参加記念品費(株式会社紺文デザイン)</t>
    <rPh sb="0" eb="2">
      <t>サンカ</t>
    </rPh>
    <rPh sb="2" eb="6">
      <t>キネンヒンヒ</t>
    </rPh>
    <rPh sb="7" eb="11">
      <t>カブシキガイシャ</t>
    </rPh>
    <rPh sb="11" eb="13">
      <t>コンブン</t>
    </rPh>
    <phoneticPr fontId="2"/>
  </si>
  <si>
    <t>広報費</t>
    <rPh sb="0" eb="3">
      <t>コウホウヒ</t>
    </rPh>
    <phoneticPr fontId="2"/>
  </si>
  <si>
    <t>通信費(日本郵便株式会社)</t>
    <rPh sb="0" eb="3">
      <t>ツウシンヒ</t>
    </rPh>
    <rPh sb="4" eb="8">
      <t>ニホンユウビン</t>
    </rPh>
    <rPh sb="8" eb="12">
      <t>カブシキガイシャ</t>
    </rPh>
    <phoneticPr fontId="2"/>
  </si>
  <si>
    <t>仮受金</t>
    <rPh sb="0" eb="3">
      <t>カリウケキン</t>
    </rPh>
    <phoneticPr fontId="2"/>
  </si>
  <si>
    <t>通信費立替(早川委員長)</t>
    <rPh sb="0" eb="3">
      <t>ツウシンヒ</t>
    </rPh>
    <rPh sb="3" eb="5">
      <t>タテカエ</t>
    </rPh>
    <rPh sb="6" eb="8">
      <t>ハヤカワ</t>
    </rPh>
    <rPh sb="8" eb="11">
      <t>イインチョウ</t>
    </rPh>
    <phoneticPr fontId="2"/>
  </si>
  <si>
    <t>出金　講師関係費</t>
    <rPh sb="0" eb="2">
      <t>シュッキン</t>
    </rPh>
    <rPh sb="3" eb="8">
      <t>コウシカンケイヒ</t>
    </rPh>
    <phoneticPr fontId="2"/>
  </si>
  <si>
    <t>出金　雑費</t>
    <rPh sb="0" eb="2">
      <t>シュッキン</t>
    </rPh>
    <rPh sb="3" eb="5">
      <t>ザッピ</t>
    </rPh>
    <phoneticPr fontId="2"/>
  </si>
  <si>
    <t>講師関係費</t>
    <rPh sb="0" eb="5">
      <t>コウシカンケイヒ</t>
    </rPh>
    <phoneticPr fontId="2"/>
  </si>
  <si>
    <t>出金　資料作成費</t>
    <rPh sb="0" eb="2">
      <t>シュッキン</t>
    </rPh>
    <phoneticPr fontId="2"/>
  </si>
  <si>
    <t>出金　会場設営費</t>
    <rPh sb="0" eb="2">
      <t>シュッキン</t>
    </rPh>
    <rPh sb="3" eb="5">
      <t>カイジョウ</t>
    </rPh>
    <rPh sb="5" eb="8">
      <t>セツエイヒ</t>
    </rPh>
    <phoneticPr fontId="2"/>
  </si>
  <si>
    <t>出金　会場設営費</t>
    <rPh sb="0" eb="2">
      <t>シュッキン</t>
    </rPh>
    <rPh sb="3" eb="5">
      <t>カイジョウ</t>
    </rPh>
    <rPh sb="5" eb="7">
      <t>セツエイ</t>
    </rPh>
    <rPh sb="7" eb="8">
      <t>ヒ</t>
    </rPh>
    <phoneticPr fontId="2"/>
  </si>
  <si>
    <t>出金　参加記念品費</t>
    <rPh sb="0" eb="2">
      <t>シュッキン</t>
    </rPh>
    <rPh sb="3" eb="5">
      <t>サンカ</t>
    </rPh>
    <rPh sb="5" eb="8">
      <t>キネンヒン</t>
    </rPh>
    <rPh sb="8" eb="9">
      <t>ヒ</t>
    </rPh>
    <phoneticPr fontId="2"/>
  </si>
  <si>
    <t>通信費立替返金（早川委員長へ）</t>
    <phoneticPr fontId="2"/>
  </si>
  <si>
    <t xml:space="preserve">	出金　通信費</t>
    <phoneticPr fontId="2"/>
  </si>
  <si>
    <t>事業名称：5月度例会</t>
    <rPh sb="0" eb="2">
      <t>ジギョウ</t>
    </rPh>
    <rPh sb="2" eb="4">
      <t>メイショウ</t>
    </rPh>
    <rPh sb="8" eb="10">
      <t>レイカイ</t>
    </rPh>
    <phoneticPr fontId="3"/>
  </si>
  <si>
    <t>上記の収支差額（余剰金）は、9月度理事会の承認を経て委員会事業費に繰り入れる。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5" eb="16">
      <t>ガツ</t>
    </rPh>
    <rPh sb="16" eb="17">
      <t>ド</t>
    </rPh>
    <rPh sb="17" eb="20">
      <t>リジカイ</t>
    </rPh>
    <rPh sb="21" eb="23">
      <t>ショウニン</t>
    </rPh>
    <rPh sb="24" eb="25">
      <t>ケイ</t>
    </rPh>
    <rPh sb="26" eb="29">
      <t>イインカイ</t>
    </rPh>
    <rPh sb="29" eb="32">
      <t>ジギョウヒ</t>
    </rPh>
    <rPh sb="33" eb="36">
      <t>クリイ</t>
    </rPh>
    <phoneticPr fontId="3"/>
  </si>
  <si>
    <t>レンタル料(ダスキンレントオール四日市ステーション)</t>
    <rPh sb="4" eb="5">
      <t>リョウ</t>
    </rPh>
    <rPh sb="16" eb="19">
      <t>ヨッカイチ</t>
    </rPh>
    <phoneticPr fontId="2"/>
  </si>
  <si>
    <t>2-9</t>
  </si>
  <si>
    <t>2-10</t>
  </si>
  <si>
    <t>2-11</t>
  </si>
  <si>
    <t>2-12</t>
  </si>
  <si>
    <t>2-13</t>
  </si>
  <si>
    <t>2-8</t>
    <phoneticPr fontId="2"/>
  </si>
  <si>
    <t>12-2</t>
    <phoneticPr fontId="2"/>
  </si>
  <si>
    <t>12-3</t>
    <phoneticPr fontId="2"/>
  </si>
  <si>
    <t>11-1</t>
    <phoneticPr fontId="2"/>
  </si>
  <si>
    <t>12-1</t>
    <phoneticPr fontId="2"/>
  </si>
  <si>
    <t>本会計予算より入金</t>
    <rPh sb="0" eb="3">
      <t>ホンカイケイ</t>
    </rPh>
    <rPh sb="3" eb="5">
      <t>ヨサン</t>
    </rPh>
    <rPh sb="7" eb="9">
      <t>ニュウキン</t>
    </rPh>
    <phoneticPr fontId="2"/>
  </si>
  <si>
    <t>70周年準備金へ返金</t>
    <rPh sb="2" eb="4">
      <t>シュウネン</t>
    </rPh>
    <rPh sb="4" eb="7">
      <t>ジュンビキン</t>
    </rPh>
    <rPh sb="8" eb="10">
      <t>ヘンキン</t>
    </rPh>
    <phoneticPr fontId="2"/>
  </si>
  <si>
    <t>レンタル料立替(早川委員長)</t>
    <rPh sb="4" eb="5">
      <t>リョウ</t>
    </rPh>
    <rPh sb="5" eb="7">
      <t>タテカエ</t>
    </rPh>
    <rPh sb="8" eb="10">
      <t>ハヤカワ</t>
    </rPh>
    <rPh sb="10" eb="13">
      <t>イインチョウ</t>
    </rPh>
    <phoneticPr fontId="2"/>
  </si>
  <si>
    <t>参加記念品費立替(早川委員長)</t>
    <rPh sb="0" eb="2">
      <t>サンカ</t>
    </rPh>
    <rPh sb="2" eb="5">
      <t>キネンヒン</t>
    </rPh>
    <rPh sb="5" eb="6">
      <t>ヒ</t>
    </rPh>
    <rPh sb="6" eb="8">
      <t>タテカエ</t>
    </rPh>
    <rPh sb="9" eb="11">
      <t>ハヤカワ</t>
    </rPh>
    <rPh sb="11" eb="14">
      <t>イインチョウ</t>
    </rPh>
    <phoneticPr fontId="2"/>
  </si>
  <si>
    <t>参加記念品費(株式会社紺文デザイン)</t>
    <rPh sb="0" eb="2">
      <t>サンカ</t>
    </rPh>
    <rPh sb="2" eb="5">
      <t>キネンヒン</t>
    </rPh>
    <rPh sb="5" eb="6">
      <t>ヒ</t>
    </rPh>
    <rPh sb="7" eb="11">
      <t>カブシキガイシャ</t>
    </rPh>
    <rPh sb="11" eb="12">
      <t>コン</t>
    </rPh>
    <rPh sb="12" eb="13">
      <t>ブン</t>
    </rPh>
    <phoneticPr fontId="2"/>
  </si>
  <si>
    <t>出金　本会計分</t>
    <rPh sb="0" eb="2">
      <t>シュッキン</t>
    </rPh>
    <rPh sb="3" eb="7">
      <t>ホンカイケイブン</t>
    </rPh>
    <phoneticPr fontId="2"/>
  </si>
  <si>
    <t>返金　70周年準備金へ</t>
    <rPh sb="0" eb="2">
      <t>ヘンキン</t>
    </rPh>
    <rPh sb="5" eb="7">
      <t>シュウネン</t>
    </rPh>
    <rPh sb="7" eb="10">
      <t>ジュンビキン</t>
    </rPh>
    <phoneticPr fontId="2"/>
  </si>
  <si>
    <t xml:space="preserve">	出金　参加記念品費</t>
    <rPh sb="4" eb="6">
      <t>サンカ</t>
    </rPh>
    <rPh sb="6" eb="9">
      <t>キネンヒン</t>
    </rPh>
    <rPh sb="9" eb="10">
      <t>ヒ</t>
    </rPh>
    <phoneticPr fontId="2"/>
  </si>
  <si>
    <t>参加記念品費立替返金（早川委員長へ）</t>
    <rPh sb="0" eb="2">
      <t>サンカ</t>
    </rPh>
    <rPh sb="2" eb="5">
      <t>キネンヒン</t>
    </rPh>
    <phoneticPr fontId="2"/>
  </si>
  <si>
    <t xml:space="preserve">	出金　レンタル料</t>
    <rPh sb="8" eb="9">
      <t>リョウ</t>
    </rPh>
    <phoneticPr fontId="2"/>
  </si>
  <si>
    <t>レンタル料立替返金（早川委員長へ）</t>
    <phoneticPr fontId="2"/>
  </si>
  <si>
    <t xml:space="preserve">	出金　広報費</t>
    <rPh sb="4" eb="7">
      <t>コウホウヒ</t>
    </rPh>
    <phoneticPr fontId="2"/>
  </si>
  <si>
    <t>返金　本会計(広報費後納分)</t>
    <rPh sb="0" eb="2">
      <t>ヘンキン</t>
    </rPh>
    <rPh sb="3" eb="6">
      <t>ホンカイケイ</t>
    </rPh>
    <rPh sb="7" eb="10">
      <t>コウホウヒ</t>
    </rPh>
    <rPh sb="10" eb="12">
      <t>コウノウ</t>
    </rPh>
    <rPh sb="12" eb="13">
      <t>ブン</t>
    </rPh>
    <phoneticPr fontId="2"/>
  </si>
  <si>
    <t>11-2</t>
  </si>
  <si>
    <t>11-3</t>
  </si>
  <si>
    <t>剰余金</t>
    <rPh sb="0" eb="3">
      <t>ジョウヨキンキン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</si>
</sst>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0" xfId="1" applyBorder="1" applyAlignment="1">
      <alignment horizontal="center" vertical="center"/>
    </xf>
    <xf numFmtId="176" fontId="0" fillId="0" borderId="14" xfId="1" applyNumberFormat="1" applyFont="1" applyBorder="1" applyAlignment="1">
      <alignment vertical="center"/>
    </xf>
    <xf numFmtId="176" fontId="0" fillId="0" borderId="17" xfId="1" applyNumberFormat="1" applyFont="1" applyBorder="1" applyAlignment="1">
      <alignment vertical="center"/>
    </xf>
    <xf numFmtId="176" fontId="0" fillId="0" borderId="18" xfId="1" applyNumberFormat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2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176" fontId="7" fillId="0" borderId="11" xfId="2" applyNumberFormat="1" applyFont="1" applyBorder="1" applyAlignment="1">
      <alignment vertical="center"/>
    </xf>
    <xf numFmtId="176" fontId="6" fillId="0" borderId="11" xfId="2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176" fontId="6" fillId="0" borderId="11" xfId="1" applyNumberFormat="1" applyFont="1" applyBorder="1" applyAlignment="1">
      <alignment vertical="center"/>
    </xf>
    <xf numFmtId="0" fontId="0" fillId="0" borderId="23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centerContinuous" vertical="center"/>
    </xf>
    <xf numFmtId="0" fontId="0" fillId="0" borderId="25" xfId="1" applyFont="1" applyBorder="1" applyAlignment="1">
      <alignment horizontal="centerContinuous" vertical="center"/>
    </xf>
    <xf numFmtId="0" fontId="0" fillId="0" borderId="22" xfId="1" applyFont="1" applyBorder="1" applyAlignment="1">
      <alignment horizontal="centerContinuous" vertical="center"/>
    </xf>
    <xf numFmtId="38" fontId="0" fillId="0" borderId="11" xfId="2" applyFont="1" applyBorder="1" applyAlignment="1">
      <alignment vertical="center"/>
    </xf>
    <xf numFmtId="177" fontId="0" fillId="0" borderId="26" xfId="1" applyNumberFormat="1" applyFont="1" applyBorder="1" applyAlignment="1">
      <alignment vertical="center"/>
    </xf>
    <xf numFmtId="0" fontId="0" fillId="0" borderId="26" xfId="1" applyFont="1" applyBorder="1" applyAlignment="1">
      <alignment horizontal="centerContinuous" vertical="center"/>
    </xf>
    <xf numFmtId="0" fontId="0" fillId="0" borderId="11" xfId="1" applyFont="1" applyBorder="1" applyAlignment="1">
      <alignment horizontal="centerContinuous" vertical="center"/>
    </xf>
    <xf numFmtId="0" fontId="9" fillId="0" borderId="11" xfId="3" applyBorder="1" applyAlignment="1">
      <alignment horizontal="center" vertical="center"/>
    </xf>
    <xf numFmtId="0" fontId="7" fillId="0" borderId="11" xfId="1" applyFont="1" applyBorder="1" applyAlignment="1">
      <alignment vertical="center" wrapText="1"/>
    </xf>
    <xf numFmtId="0" fontId="7" fillId="0" borderId="11" xfId="1" applyFon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25" xfId="0" applyNumberFormat="1" applyBorder="1" applyAlignment="1">
      <alignment horizontal="righ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23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31" fontId="0" fillId="0" borderId="25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9" fillId="0" borderId="11" xfId="3" quotePrefix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0" fontId="6" fillId="0" borderId="24" xfId="1" applyFont="1" applyBorder="1" applyAlignment="1">
      <alignment horizontal="right" vertical="center"/>
    </xf>
    <xf numFmtId="0" fontId="6" fillId="0" borderId="5" xfId="1" applyFont="1" applyBorder="1" applyAlignment="1">
      <alignment vertical="center"/>
    </xf>
    <xf numFmtId="0" fontId="7" fillId="0" borderId="25" xfId="1" applyFont="1" applyBorder="1" applyAlignment="1">
      <alignment horizontal="center" vertical="center"/>
    </xf>
    <xf numFmtId="176" fontId="11" fillId="0" borderId="11" xfId="1" applyNumberFormat="1" applyFont="1" applyBorder="1" applyAlignment="1">
      <alignment vertical="center"/>
    </xf>
    <xf numFmtId="0" fontId="7" fillId="0" borderId="25" xfId="1" applyFont="1" applyBorder="1" applyAlignment="1">
      <alignment vertical="center" wrapText="1"/>
    </xf>
    <xf numFmtId="38" fontId="6" fillId="0" borderId="11" xfId="4" applyFont="1" applyBorder="1" applyAlignment="1">
      <alignment vertical="center"/>
    </xf>
    <xf numFmtId="38" fontId="7" fillId="0" borderId="11" xfId="4" applyFont="1" applyBorder="1" applyAlignment="1">
      <alignment vertical="center"/>
    </xf>
    <xf numFmtId="176" fontId="11" fillId="0" borderId="22" xfId="1" applyNumberFormat="1" applyFont="1" applyBorder="1" applyAlignment="1">
      <alignment vertical="center"/>
    </xf>
    <xf numFmtId="0" fontId="7" fillId="0" borderId="11" xfId="1" applyFont="1" applyBorder="1" applyAlignment="1">
      <alignment horizontal="left" vertical="center"/>
    </xf>
    <xf numFmtId="0" fontId="1" fillId="0" borderId="11" xfId="1" applyBorder="1" applyAlignment="1">
      <alignment vertical="center" wrapText="1"/>
    </xf>
    <xf numFmtId="0" fontId="7" fillId="0" borderId="30" xfId="1" applyFont="1" applyBorder="1" applyAlignment="1">
      <alignment vertical="center"/>
    </xf>
    <xf numFmtId="0" fontId="7" fillId="0" borderId="31" xfId="1" applyFont="1" applyBorder="1" applyAlignment="1">
      <alignment horizontal="center" vertical="center"/>
    </xf>
    <xf numFmtId="0" fontId="7" fillId="0" borderId="31" xfId="1" applyFont="1" applyBorder="1" applyAlignment="1">
      <alignment vertical="center"/>
    </xf>
    <xf numFmtId="0" fontId="7" fillId="0" borderId="27" xfId="1" applyFont="1" applyBorder="1" applyAlignment="1">
      <alignment vertical="center"/>
    </xf>
    <xf numFmtId="0" fontId="7" fillId="0" borderId="23" xfId="1" applyFont="1" applyBorder="1" applyAlignment="1">
      <alignment horizontal="right" vertical="center"/>
    </xf>
    <xf numFmtId="10" fontId="1" fillId="0" borderId="11" xfId="1" applyNumberFormat="1" applyBorder="1" applyAlignment="1">
      <alignment vertical="center"/>
    </xf>
    <xf numFmtId="0" fontId="6" fillId="0" borderId="23" xfId="1" applyFont="1" applyBorder="1" applyAlignment="1">
      <alignment vertical="center"/>
    </xf>
    <xf numFmtId="0" fontId="12" fillId="0" borderId="11" xfId="1" applyFont="1" applyBorder="1" applyAlignment="1">
      <alignment vertical="center" wrapText="1"/>
    </xf>
    <xf numFmtId="0" fontId="6" fillId="0" borderId="30" xfId="1" applyFont="1" applyBorder="1" applyAlignment="1">
      <alignment horizontal="right" vertical="center"/>
    </xf>
    <xf numFmtId="0" fontId="6" fillId="0" borderId="31" xfId="1" applyFont="1" applyBorder="1" applyAlignment="1">
      <alignment horizontal="center" vertical="center"/>
    </xf>
    <xf numFmtId="0" fontId="6" fillId="0" borderId="31" xfId="1" applyFont="1" applyBorder="1" applyAlignment="1">
      <alignment vertical="center"/>
    </xf>
    <xf numFmtId="0" fontId="6" fillId="0" borderId="27" xfId="1" applyFont="1" applyBorder="1" applyAlignment="1">
      <alignment vertical="center"/>
    </xf>
    <xf numFmtId="0" fontId="0" fillId="0" borderId="11" xfId="0" applyBorder="1" applyAlignment="1">
      <alignment horizontal="left" vertical="center"/>
    </xf>
    <xf numFmtId="38" fontId="0" fillId="0" borderId="11" xfId="4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2" xfId="1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28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0" xfId="1" applyFont="1" applyBorder="1" applyAlignment="1">
      <alignment horizontal="center" vertical="center"/>
    </xf>
    <xf numFmtId="0" fontId="0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/>
    </xf>
    <xf numFmtId="0" fontId="1" fillId="0" borderId="8" xfId="1" applyBorder="1" applyAlignment="1">
      <alignment horizontal="center" vertical="center"/>
    </xf>
    <xf numFmtId="0" fontId="8" fillId="0" borderId="0" xfId="1" applyFont="1" applyAlignment="1">
      <alignment horizontal="center" vertical="center"/>
    </xf>
  </cellXfs>
  <cellStyles count="5">
    <cellStyle name="ハイパーリンク" xfId="3" builtinId="8"/>
    <cellStyle name="桁区切り" xfId="4" builtinId="6"/>
    <cellStyle name="桁区切り 2" xfId="2" xr:uid="{9FBA1D4F-77E9-4F06-A830-3135C8573C54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seikyuusyo\dasukin(seikyuusyo).pdf" TargetMode="External"/><Relationship Id="rId13" Type="http://schemas.openxmlformats.org/officeDocument/2006/relationships/hyperlink" Target="seikyuusyo\nihonyuubin(440).pdf" TargetMode="External"/><Relationship Id="rId18" Type="http://schemas.openxmlformats.org/officeDocument/2006/relationships/hyperlink" Target="seikyuusyo\kabushikigaisya%20koubundezain(syougai).pdf" TargetMode="External"/><Relationship Id="rId3" Type="http://schemas.openxmlformats.org/officeDocument/2006/relationships/hyperlink" Target="seikyuusyo\bunnkakaikann(setubisyusai).pdf" TargetMode="External"/><Relationship Id="rId21" Type="http://schemas.openxmlformats.org/officeDocument/2006/relationships/hyperlink" Target="seikyuusyo\kabushikigaisya_konbundezain(70).pdf" TargetMode="External"/><Relationship Id="rId7" Type="http://schemas.openxmlformats.org/officeDocument/2006/relationships/hyperlink" Target="seikyuusyo\hanayanomiri.pdf" TargetMode="External"/><Relationship Id="rId12" Type="http://schemas.openxmlformats.org/officeDocument/2006/relationships/hyperlink" Target="seikyuusyo\nihonyuubin(6715).pdf" TargetMode="External"/><Relationship Id="rId17" Type="http://schemas.openxmlformats.org/officeDocument/2006/relationships/hyperlink" Target="seikyuusyo\kabushikigaisya%20koubundezain(syougai).pdf" TargetMode="External"/><Relationship Id="rId2" Type="http://schemas.openxmlformats.org/officeDocument/2006/relationships/hyperlink" Target="seikyuusyo\bunnkakaikann(setubisyusai).pdf" TargetMode="External"/><Relationship Id="rId16" Type="http://schemas.openxmlformats.org/officeDocument/2006/relationships/hyperlink" Target="seikyuusyo\konnbunn(mokuroku).pdf" TargetMode="External"/><Relationship Id="rId20" Type="http://schemas.openxmlformats.org/officeDocument/2006/relationships/hyperlink" Target="seikyuusyo\kabushikigaisya_konbundezain(70).pdf" TargetMode="External"/><Relationship Id="rId1" Type="http://schemas.openxmlformats.org/officeDocument/2006/relationships/hyperlink" Target="seikyuusyo\1)yokkaichishi_bunkakaikan.pdf" TargetMode="External"/><Relationship Id="rId6" Type="http://schemas.openxmlformats.org/officeDocument/2006/relationships/hyperlink" Target="seikyuusyo\bunnkakaikann(setubisyusai).pdf" TargetMode="External"/><Relationship Id="rId11" Type="http://schemas.openxmlformats.org/officeDocument/2006/relationships/hyperlink" Target="seikyuusyo\nihonyuubin(7810).pdf" TargetMode="External"/><Relationship Id="rId5" Type="http://schemas.openxmlformats.org/officeDocument/2006/relationships/hyperlink" Target="seikyuusyo\bunnkakaikann(setubisyusai).pdf" TargetMode="External"/><Relationship Id="rId15" Type="http://schemas.openxmlformats.org/officeDocument/2006/relationships/hyperlink" Target="seikyuusyo\kabushikigaisya%20koubundezain(syougai).pdf" TargetMode="External"/><Relationship Id="rId10" Type="http://schemas.openxmlformats.org/officeDocument/2006/relationships/hyperlink" Target="seikyuusyo\nihonyuubin(8470).pdf" TargetMode="External"/><Relationship Id="rId19" Type="http://schemas.openxmlformats.org/officeDocument/2006/relationships/hyperlink" Target="kitaiseuenoshinyoukinko.pdf" TargetMode="External"/><Relationship Id="rId4" Type="http://schemas.openxmlformats.org/officeDocument/2006/relationships/hyperlink" Target="seikyuusyo\bunnkakaikann(setubisyusai).pdf" TargetMode="External"/><Relationship Id="rId9" Type="http://schemas.openxmlformats.org/officeDocument/2006/relationships/hyperlink" Target="seikyuusyo\horimotoko(seikyuusyo).pdf" TargetMode="External"/><Relationship Id="rId14" Type="http://schemas.openxmlformats.org/officeDocument/2006/relationships/hyperlink" Target="seikyuusyo\0515seikyuhukoku.pdf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opLeftCell="A25" zoomScaleNormal="100" zoomScaleSheetLayoutView="100" workbookViewId="0">
      <selection sqref="A1:F1"/>
    </sheetView>
  </sheetViews>
  <sheetFormatPr defaultColWidth="9" defaultRowHeight="13" x14ac:dyDescent="0.2"/>
  <cols>
    <col min="1" max="1" width="3.90625" style="1" customWidth="1"/>
    <col min="2" max="2" width="18.6328125" style="1" customWidth="1"/>
    <col min="3" max="5" width="15.6328125" style="1" customWidth="1"/>
    <col min="6" max="6" width="23.08984375" style="1" customWidth="1"/>
    <col min="7" max="16384" width="9" style="1"/>
  </cols>
  <sheetData>
    <row r="1" spans="1:6" x14ac:dyDescent="0.2">
      <c r="A1" s="101" t="s">
        <v>34</v>
      </c>
      <c r="B1" s="101"/>
      <c r="C1" s="101"/>
      <c r="D1" s="101"/>
      <c r="E1" s="101"/>
      <c r="F1" s="101"/>
    </row>
    <row r="2" spans="1:6" ht="19" x14ac:dyDescent="0.2">
      <c r="A2" s="102" t="s">
        <v>0</v>
      </c>
      <c r="B2" s="102"/>
      <c r="C2" s="102"/>
      <c r="D2" s="102"/>
      <c r="E2" s="102"/>
      <c r="F2" s="102"/>
    </row>
    <row r="3" spans="1:6" ht="19" x14ac:dyDescent="0.2">
      <c r="A3" s="2"/>
      <c r="B3" s="23" t="s">
        <v>58</v>
      </c>
      <c r="C3" s="23"/>
      <c r="D3" s="23"/>
      <c r="E3" s="19"/>
      <c r="F3" s="19"/>
    </row>
    <row r="4" spans="1:6" ht="19" x14ac:dyDescent="0.2">
      <c r="A4" s="2"/>
      <c r="B4" s="103" t="s">
        <v>173</v>
      </c>
      <c r="C4" s="103"/>
      <c r="D4" s="103"/>
      <c r="E4" s="103"/>
      <c r="F4" s="103"/>
    </row>
    <row r="5" spans="1:6" ht="13.5" thickBot="1" x14ac:dyDescent="0.25">
      <c r="A5" s="104" t="s">
        <v>2</v>
      </c>
      <c r="B5" s="104"/>
      <c r="C5" s="104"/>
      <c r="D5" s="104"/>
      <c r="E5" s="104"/>
      <c r="F5" s="104"/>
    </row>
    <row r="6" spans="1:6" ht="19.5" customHeight="1" x14ac:dyDescent="0.2">
      <c r="A6" s="105" t="s">
        <v>3</v>
      </c>
      <c r="B6" s="106"/>
      <c r="C6" s="3" t="s">
        <v>4</v>
      </c>
      <c r="D6" s="3" t="s">
        <v>5</v>
      </c>
      <c r="E6" s="3" t="s">
        <v>6</v>
      </c>
      <c r="F6" s="4" t="s">
        <v>7</v>
      </c>
    </row>
    <row r="7" spans="1:6" ht="19.5" customHeight="1" x14ac:dyDescent="0.2">
      <c r="A7" s="107" t="s">
        <v>8</v>
      </c>
      <c r="B7" s="108"/>
      <c r="C7" s="5"/>
      <c r="D7" s="5"/>
      <c r="E7" s="6"/>
      <c r="F7" s="7"/>
    </row>
    <row r="8" spans="1:6" ht="19.5" customHeight="1" x14ac:dyDescent="0.2">
      <c r="A8" s="8">
        <v>1</v>
      </c>
      <c r="B8" s="9" t="s">
        <v>9</v>
      </c>
      <c r="C8" s="10"/>
      <c r="D8" s="10"/>
      <c r="E8" s="10">
        <f t="shared" ref="E8:E15" si="0">C8-D8</f>
        <v>0</v>
      </c>
      <c r="F8" s="11"/>
    </row>
    <row r="9" spans="1:6" ht="19.5" customHeight="1" x14ac:dyDescent="0.2">
      <c r="A9" s="8">
        <v>2</v>
      </c>
      <c r="B9" s="9" t="s">
        <v>10</v>
      </c>
      <c r="C9" s="10"/>
      <c r="D9" s="10"/>
      <c r="E9" s="10">
        <f t="shared" si="0"/>
        <v>0</v>
      </c>
      <c r="F9" s="11"/>
    </row>
    <row r="10" spans="1:6" ht="19.5" customHeight="1" x14ac:dyDescent="0.2">
      <c r="A10" s="8">
        <v>3</v>
      </c>
      <c r="B10" s="9" t="s">
        <v>11</v>
      </c>
      <c r="C10" s="10"/>
      <c r="D10" s="10"/>
      <c r="E10" s="10">
        <f t="shared" si="0"/>
        <v>0</v>
      </c>
      <c r="F10" s="11"/>
    </row>
    <row r="11" spans="1:6" ht="19.5" customHeight="1" x14ac:dyDescent="0.2">
      <c r="A11" s="8">
        <v>4</v>
      </c>
      <c r="B11" s="9" t="s">
        <v>12</v>
      </c>
      <c r="C11" s="10"/>
      <c r="D11" s="10"/>
      <c r="E11" s="10">
        <f t="shared" si="0"/>
        <v>0</v>
      </c>
      <c r="F11" s="11"/>
    </row>
    <row r="12" spans="1:6" ht="19.5" customHeight="1" x14ac:dyDescent="0.2">
      <c r="A12" s="8">
        <v>5</v>
      </c>
      <c r="B12" s="9" t="s">
        <v>13</v>
      </c>
      <c r="C12" s="10"/>
      <c r="D12" s="10"/>
      <c r="E12" s="10">
        <f t="shared" si="0"/>
        <v>0</v>
      </c>
      <c r="F12" s="11"/>
    </row>
    <row r="13" spans="1:6" ht="19.5" customHeight="1" x14ac:dyDescent="0.2">
      <c r="A13" s="8">
        <v>6</v>
      </c>
      <c r="B13" s="9" t="s">
        <v>14</v>
      </c>
      <c r="C13" s="10"/>
      <c r="D13" s="10"/>
      <c r="E13" s="10">
        <f t="shared" si="0"/>
        <v>0</v>
      </c>
      <c r="F13" s="11"/>
    </row>
    <row r="14" spans="1:6" ht="19.5" customHeight="1" x14ac:dyDescent="0.2">
      <c r="A14" s="8">
        <v>7</v>
      </c>
      <c r="B14" s="9" t="s">
        <v>15</v>
      </c>
      <c r="C14" s="10">
        <f>'収益費用明細書(様式12)'!G7</f>
        <v>372000</v>
      </c>
      <c r="D14" s="10">
        <f>'収益費用明細書(様式12)'!H7</f>
        <v>372000</v>
      </c>
      <c r="E14" s="10">
        <f t="shared" si="0"/>
        <v>0</v>
      </c>
      <c r="F14" s="11"/>
    </row>
    <row r="15" spans="1:6" ht="19.5" customHeight="1" x14ac:dyDescent="0.2">
      <c r="A15" s="8">
        <v>8</v>
      </c>
      <c r="B15" s="9" t="s">
        <v>16</v>
      </c>
      <c r="C15" s="10"/>
      <c r="D15" s="10"/>
      <c r="E15" s="10">
        <f t="shared" si="0"/>
        <v>0</v>
      </c>
      <c r="F15" s="11"/>
    </row>
    <row r="16" spans="1:6" ht="19.5" customHeight="1" x14ac:dyDescent="0.2">
      <c r="A16" s="107" t="s">
        <v>17</v>
      </c>
      <c r="B16" s="109"/>
      <c r="C16" s="12">
        <f>SUM(C8:C15)</f>
        <v>372000</v>
      </c>
      <c r="D16" s="12">
        <f>SUM(D8:D15)</f>
        <v>372000</v>
      </c>
      <c r="E16" s="12">
        <f>SUM(E8:E15)</f>
        <v>0</v>
      </c>
      <c r="F16" s="13"/>
    </row>
    <row r="17" spans="1:6" ht="19.5" customHeight="1" x14ac:dyDescent="0.2">
      <c r="A17" s="107" t="s">
        <v>18</v>
      </c>
      <c r="B17" s="108"/>
      <c r="C17" s="5"/>
      <c r="D17" s="5"/>
      <c r="E17" s="5"/>
      <c r="F17" s="7"/>
    </row>
    <row r="18" spans="1:6" ht="19.5" customHeight="1" x14ac:dyDescent="0.2">
      <c r="A18" s="8">
        <v>1</v>
      </c>
      <c r="B18" s="9" t="s">
        <v>19</v>
      </c>
      <c r="C18" s="10">
        <f>'収益費用明細書(様式12)'!G34</f>
        <v>163190</v>
      </c>
      <c r="D18" s="10">
        <f>'収益費用明細書(様式12)'!H34</f>
        <v>163190</v>
      </c>
      <c r="E18" s="10">
        <f t="shared" ref="E18:E31" si="1">C18-D18</f>
        <v>0</v>
      </c>
      <c r="F18" s="11"/>
    </row>
    <row r="19" spans="1:6" ht="19.5" customHeight="1" x14ac:dyDescent="0.2">
      <c r="A19" s="8">
        <v>2</v>
      </c>
      <c r="B19" s="9" t="s">
        <v>35</v>
      </c>
      <c r="C19" s="10"/>
      <c r="D19" s="10"/>
      <c r="E19" s="10">
        <f t="shared" si="1"/>
        <v>0</v>
      </c>
      <c r="F19" s="11"/>
    </row>
    <row r="20" spans="1:6" ht="19.5" customHeight="1" x14ac:dyDescent="0.2">
      <c r="A20" s="8">
        <v>3</v>
      </c>
      <c r="B20" s="9" t="s">
        <v>20</v>
      </c>
      <c r="C20" s="10"/>
      <c r="D20" s="10"/>
      <c r="E20" s="10">
        <f t="shared" si="1"/>
        <v>0</v>
      </c>
      <c r="F20" s="11"/>
    </row>
    <row r="21" spans="1:6" ht="19.5" customHeight="1" x14ac:dyDescent="0.2">
      <c r="A21" s="8">
        <v>4</v>
      </c>
      <c r="B21" s="9" t="s">
        <v>21</v>
      </c>
      <c r="C21" s="10">
        <f>'収益費用明細書(様式12)'!G36</f>
        <v>35000</v>
      </c>
      <c r="D21" s="10">
        <f>'収益費用明細書(様式12)'!H36</f>
        <v>35000</v>
      </c>
      <c r="E21" s="10">
        <f t="shared" si="1"/>
        <v>0</v>
      </c>
      <c r="F21" s="11"/>
    </row>
    <row r="22" spans="1:6" ht="19.5" customHeight="1" x14ac:dyDescent="0.2">
      <c r="A22" s="14">
        <v>5</v>
      </c>
      <c r="B22" s="9" t="s">
        <v>22</v>
      </c>
      <c r="C22" s="10">
        <f>'収益費用明細書(様式12)'!G43</f>
        <v>23435</v>
      </c>
      <c r="D22" s="10">
        <f>'収益費用明細書(様式12)'!H43</f>
        <v>23435</v>
      </c>
      <c r="E22" s="10">
        <f t="shared" si="1"/>
        <v>0</v>
      </c>
      <c r="F22" s="11"/>
    </row>
    <row r="23" spans="1:6" ht="19.5" customHeight="1" x14ac:dyDescent="0.2">
      <c r="A23" s="14">
        <v>6</v>
      </c>
      <c r="B23" s="9" t="s">
        <v>23</v>
      </c>
      <c r="C23" s="10">
        <f>'収益費用明細書(様式12)'!G52</f>
        <v>103400</v>
      </c>
      <c r="D23" s="10">
        <f>'収益費用明細書(様式12)'!H52</f>
        <v>103400</v>
      </c>
      <c r="E23" s="10">
        <f t="shared" si="1"/>
        <v>0</v>
      </c>
      <c r="F23" s="11"/>
    </row>
    <row r="24" spans="1:6" ht="19.5" customHeight="1" x14ac:dyDescent="0.2">
      <c r="A24" s="14">
        <v>7</v>
      </c>
      <c r="B24" s="9" t="s">
        <v>24</v>
      </c>
      <c r="C24" s="10"/>
      <c r="D24" s="10"/>
      <c r="E24" s="10">
        <f t="shared" si="1"/>
        <v>0</v>
      </c>
      <c r="F24" s="11"/>
    </row>
    <row r="25" spans="1:6" ht="19.5" customHeight="1" x14ac:dyDescent="0.2">
      <c r="A25" s="14">
        <v>8</v>
      </c>
      <c r="B25" s="9" t="s">
        <v>37</v>
      </c>
      <c r="C25" s="10"/>
      <c r="D25" s="10"/>
      <c r="E25" s="10">
        <f t="shared" si="1"/>
        <v>0</v>
      </c>
      <c r="F25" s="11"/>
    </row>
    <row r="26" spans="1:6" ht="19.5" customHeight="1" x14ac:dyDescent="0.2">
      <c r="A26" s="14">
        <v>9</v>
      </c>
      <c r="B26" s="9" t="s">
        <v>25</v>
      </c>
      <c r="C26" s="10"/>
      <c r="D26" s="10"/>
      <c r="E26" s="10">
        <f t="shared" si="1"/>
        <v>0</v>
      </c>
      <c r="F26" s="11"/>
    </row>
    <row r="27" spans="1:6" ht="19.5" customHeight="1" x14ac:dyDescent="0.2">
      <c r="A27" s="14">
        <v>10</v>
      </c>
      <c r="B27" s="9" t="s">
        <v>26</v>
      </c>
      <c r="C27" s="10"/>
      <c r="D27" s="10"/>
      <c r="E27" s="10">
        <f t="shared" si="1"/>
        <v>0</v>
      </c>
      <c r="F27" s="11"/>
    </row>
    <row r="28" spans="1:6" ht="19.5" customHeight="1" x14ac:dyDescent="0.2">
      <c r="A28" s="14">
        <v>11</v>
      </c>
      <c r="B28" s="9" t="s">
        <v>27</v>
      </c>
      <c r="C28" s="10">
        <f>'収益費用明細書(様式12)'!G59</f>
        <v>17270</v>
      </c>
      <c r="D28" s="10">
        <f>'収益費用明細書(様式12)'!H59</f>
        <v>17270</v>
      </c>
      <c r="E28" s="10">
        <f t="shared" si="1"/>
        <v>0</v>
      </c>
      <c r="F28" s="11"/>
    </row>
    <row r="29" spans="1:6" ht="19.5" customHeight="1" x14ac:dyDescent="0.2">
      <c r="A29" s="14">
        <v>12</v>
      </c>
      <c r="B29" s="9" t="s">
        <v>28</v>
      </c>
      <c r="C29" s="10"/>
      <c r="D29" s="10"/>
      <c r="E29" s="10">
        <f t="shared" si="1"/>
        <v>0</v>
      </c>
      <c r="F29" s="11"/>
    </row>
    <row r="30" spans="1:6" ht="19.5" customHeight="1" x14ac:dyDescent="0.2">
      <c r="A30" s="14">
        <v>13</v>
      </c>
      <c r="B30" s="9" t="s">
        <v>29</v>
      </c>
      <c r="C30" s="10"/>
      <c r="D30" s="10"/>
      <c r="E30" s="10">
        <f t="shared" si="1"/>
        <v>0</v>
      </c>
      <c r="F30" s="11"/>
    </row>
    <row r="31" spans="1:6" ht="19.5" customHeight="1" x14ac:dyDescent="0.2">
      <c r="A31" s="14">
        <v>14</v>
      </c>
      <c r="B31" s="9" t="s">
        <v>30</v>
      </c>
      <c r="C31" s="10">
        <f>'収益費用明細書(様式12)'!G61</f>
        <v>770</v>
      </c>
      <c r="D31" s="10">
        <f>'収益費用明細書(様式12)'!H61</f>
        <v>770</v>
      </c>
      <c r="E31" s="10">
        <f t="shared" si="1"/>
        <v>0</v>
      </c>
      <c r="F31" s="11"/>
    </row>
    <row r="32" spans="1:6" ht="19.5" customHeight="1" x14ac:dyDescent="0.2">
      <c r="A32" s="14">
        <v>15</v>
      </c>
      <c r="B32" s="9" t="s">
        <v>31</v>
      </c>
      <c r="C32" s="10">
        <f>'収益費用明細書(様式12)'!G63</f>
        <v>28935</v>
      </c>
      <c r="D32" s="15"/>
      <c r="E32" s="10">
        <f>C32</f>
        <v>28935</v>
      </c>
      <c r="F32" s="11"/>
    </row>
    <row r="33" spans="1:6" ht="19.5" customHeight="1" x14ac:dyDescent="0.2">
      <c r="A33" s="107" t="s">
        <v>32</v>
      </c>
      <c r="B33" s="109"/>
      <c r="C33" s="10">
        <f>SUM(C18:C32)</f>
        <v>372000</v>
      </c>
      <c r="D33" s="10">
        <f>SUM(D18:D31)</f>
        <v>343065</v>
      </c>
      <c r="E33" s="10">
        <f>SUM(E18:E32)</f>
        <v>28935</v>
      </c>
      <c r="F33" s="11"/>
    </row>
    <row r="34" spans="1:6" ht="19.5" customHeight="1" thickBot="1" x14ac:dyDescent="0.25">
      <c r="A34" s="110" t="s">
        <v>33</v>
      </c>
      <c r="B34" s="111"/>
      <c r="C34" s="16"/>
      <c r="D34" s="17">
        <f>D16-D33</f>
        <v>28935</v>
      </c>
      <c r="E34" s="16"/>
      <c r="F34" s="18"/>
    </row>
    <row r="35" spans="1:6" x14ac:dyDescent="0.2">
      <c r="A35" s="112"/>
      <c r="B35" s="112"/>
      <c r="C35" s="112"/>
      <c r="D35" s="112"/>
      <c r="E35" s="112"/>
      <c r="F35" s="112"/>
    </row>
    <row r="36" spans="1:6" ht="18" customHeight="1" x14ac:dyDescent="0.2">
      <c r="A36" s="99"/>
      <c r="B36" s="100" t="s">
        <v>174</v>
      </c>
      <c r="C36" s="100"/>
      <c r="D36" s="100"/>
      <c r="E36" s="100"/>
      <c r="F36" s="100"/>
    </row>
    <row r="37" spans="1:6" ht="17.25" customHeight="1" x14ac:dyDescent="0.2">
      <c r="A37" s="99"/>
      <c r="B37" s="100"/>
      <c r="C37" s="100"/>
      <c r="D37" s="100"/>
      <c r="E37" s="100"/>
      <c r="F37" s="100"/>
    </row>
  </sheetData>
  <mergeCells count="14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</mergeCells>
  <phoneticPr fontId="2"/>
  <dataValidations disablePrompts="1" count="1">
    <dataValidation showDropDown="1" showInputMessage="1" showErrorMessage="1" sqref="C3:D3" xr:uid="{E2388067-8D2D-4246-8E5B-0A82DC06CE3C}"/>
  </dataValidations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D0E07-0040-4598-9998-F630C7DEA6FB}">
  <dimension ref="A1:K71"/>
  <sheetViews>
    <sheetView topLeftCell="A22" zoomScale="85" zoomScaleNormal="85" workbookViewId="0">
      <selection activeCell="J33" sqref="J33"/>
    </sheetView>
  </sheetViews>
  <sheetFormatPr defaultColWidth="9" defaultRowHeight="13" x14ac:dyDescent="0.2"/>
  <cols>
    <col min="1" max="1" width="1.6328125" style="1" customWidth="1"/>
    <col min="2" max="2" width="3.6328125" style="1" customWidth="1"/>
    <col min="3" max="3" width="1.6328125" style="1" customWidth="1"/>
    <col min="4" max="4" width="18.6328125" style="1" customWidth="1"/>
    <col min="5" max="5" width="11.6328125" style="1" customWidth="1"/>
    <col min="6" max="6" width="24.90625" style="1" customWidth="1"/>
    <col min="7" max="9" width="12.90625" style="1" customWidth="1"/>
    <col min="10" max="10" width="5.1796875" style="1" bestFit="1" customWidth="1"/>
    <col min="11" max="16384" width="9" style="1"/>
  </cols>
  <sheetData>
    <row r="1" spans="1:11" x14ac:dyDescent="0.2">
      <c r="A1" s="20"/>
      <c r="B1" s="20"/>
      <c r="C1" s="20"/>
      <c r="D1" s="101" t="s">
        <v>38</v>
      </c>
      <c r="E1" s="101"/>
      <c r="F1" s="101"/>
      <c r="G1" s="101"/>
      <c r="H1" s="101"/>
      <c r="I1" s="101"/>
      <c r="J1" s="101"/>
      <c r="K1" s="20"/>
    </row>
    <row r="2" spans="1:11" x14ac:dyDescent="0.2">
      <c r="A2" s="20"/>
      <c r="B2" s="20"/>
      <c r="C2" s="20"/>
      <c r="D2" s="19" t="s">
        <v>36</v>
      </c>
      <c r="E2" s="123" t="s">
        <v>39</v>
      </c>
      <c r="F2" s="123"/>
      <c r="G2" s="19"/>
      <c r="H2" s="19"/>
      <c r="I2" s="19"/>
      <c r="J2" s="21"/>
      <c r="K2" s="20"/>
    </row>
    <row r="3" spans="1:11" x14ac:dyDescent="0.2">
      <c r="A3" s="20"/>
      <c r="B3" s="20"/>
      <c r="C3" s="20"/>
      <c r="D3" s="19" t="s">
        <v>1</v>
      </c>
      <c r="E3" s="133" t="s">
        <v>102</v>
      </c>
      <c r="F3" s="133"/>
      <c r="G3" s="133"/>
      <c r="H3" s="133"/>
      <c r="I3" s="19"/>
      <c r="J3" s="21"/>
      <c r="K3" s="20"/>
    </row>
    <row r="4" spans="1:11" ht="13.25" x14ac:dyDescent="0.2">
      <c r="A4" s="20"/>
      <c r="B4" s="20"/>
      <c r="C4" s="20"/>
      <c r="D4" s="21"/>
      <c r="E4" s="21"/>
      <c r="F4" s="21"/>
      <c r="G4" s="21"/>
      <c r="H4" s="21"/>
      <c r="I4" s="21"/>
      <c r="J4" s="21"/>
      <c r="K4" s="20"/>
    </row>
    <row r="5" spans="1:11" x14ac:dyDescent="0.2">
      <c r="A5" s="124" t="s">
        <v>40</v>
      </c>
      <c r="B5" s="124"/>
      <c r="C5" s="124"/>
      <c r="D5" s="124"/>
      <c r="E5" s="22" t="s">
        <v>41</v>
      </c>
      <c r="F5" s="20"/>
      <c r="G5" s="20"/>
      <c r="H5" s="20"/>
      <c r="I5" s="125" t="s">
        <v>42</v>
      </c>
      <c r="J5" s="125"/>
      <c r="K5" s="20"/>
    </row>
    <row r="6" spans="1:11" ht="30" customHeight="1" x14ac:dyDescent="0.2">
      <c r="A6" s="126" t="s">
        <v>43</v>
      </c>
      <c r="B6" s="108"/>
      <c r="C6" s="108"/>
      <c r="D6" s="109"/>
      <c r="E6" s="127" t="s">
        <v>44</v>
      </c>
      <c r="F6" s="109"/>
      <c r="G6" s="24" t="s">
        <v>4</v>
      </c>
      <c r="H6" s="24" t="s">
        <v>5</v>
      </c>
      <c r="I6" s="25" t="s">
        <v>45</v>
      </c>
      <c r="J6" s="26" t="s">
        <v>76</v>
      </c>
      <c r="K6" s="20"/>
    </row>
    <row r="7" spans="1:11" ht="30" customHeight="1" x14ac:dyDescent="0.2">
      <c r="A7" s="27" t="s">
        <v>46</v>
      </c>
      <c r="B7" s="28" t="s">
        <v>47</v>
      </c>
      <c r="C7" s="29" t="s">
        <v>48</v>
      </c>
      <c r="D7" s="30" t="s">
        <v>49</v>
      </c>
      <c r="E7" s="128" t="s">
        <v>82</v>
      </c>
      <c r="F7" s="129"/>
      <c r="G7" s="31">
        <v>372000</v>
      </c>
      <c r="H7" s="31">
        <v>372000</v>
      </c>
      <c r="I7" s="31">
        <f>G7-H7</f>
        <v>0</v>
      </c>
      <c r="J7" s="30"/>
      <c r="K7" s="20"/>
    </row>
    <row r="8" spans="1:11" ht="30" customHeight="1" x14ac:dyDescent="0.2">
      <c r="A8" s="27" t="s">
        <v>46</v>
      </c>
      <c r="B8" s="28" t="s">
        <v>78</v>
      </c>
      <c r="C8" s="29" t="s">
        <v>48</v>
      </c>
      <c r="D8" s="30" t="s">
        <v>79</v>
      </c>
      <c r="E8" s="120" t="s">
        <v>80</v>
      </c>
      <c r="F8" s="122"/>
      <c r="G8" s="31">
        <v>0</v>
      </c>
      <c r="H8" s="31">
        <v>0</v>
      </c>
      <c r="I8" s="31">
        <f>G8-H8</f>
        <v>0</v>
      </c>
      <c r="J8" s="30"/>
      <c r="K8" s="20"/>
    </row>
    <row r="9" spans="1:11" ht="30" customHeight="1" x14ac:dyDescent="0.2">
      <c r="A9" s="120" t="s">
        <v>50</v>
      </c>
      <c r="B9" s="121"/>
      <c r="C9" s="121"/>
      <c r="D9" s="121"/>
      <c r="E9" s="121"/>
      <c r="F9" s="122"/>
      <c r="G9" s="32">
        <f>SUM(G7:G8)</f>
        <v>372000</v>
      </c>
      <c r="H9" s="32">
        <f t="shared" ref="H9:I9" si="0">SUM(H7:H8)</f>
        <v>372000</v>
      </c>
      <c r="I9" s="32">
        <f t="shared" si="0"/>
        <v>0</v>
      </c>
      <c r="J9" s="30"/>
      <c r="K9" s="20"/>
    </row>
    <row r="10" spans="1:11" ht="13.5" customHeight="1" x14ac:dyDescent="0.2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20"/>
    </row>
    <row r="11" spans="1:11" ht="13.5" customHeight="1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20"/>
    </row>
    <row r="12" spans="1:11" ht="17.149999999999999" customHeight="1" x14ac:dyDescent="0.2">
      <c r="A12" s="33"/>
      <c r="B12" s="33"/>
      <c r="C12" s="33"/>
      <c r="D12" s="130"/>
      <c r="E12" s="130"/>
      <c r="F12" s="130"/>
      <c r="G12" s="130"/>
      <c r="H12" s="130"/>
      <c r="I12" s="130"/>
      <c r="J12" s="130"/>
      <c r="K12" s="20"/>
    </row>
    <row r="13" spans="1:11" ht="17.149999999999999" customHeight="1" x14ac:dyDescent="0.2">
      <c r="A13" s="131" t="s">
        <v>51</v>
      </c>
      <c r="B13" s="131"/>
      <c r="C13" s="131"/>
      <c r="D13" s="131"/>
      <c r="E13" s="34" t="s">
        <v>52</v>
      </c>
      <c r="F13" s="33"/>
      <c r="G13" s="33"/>
      <c r="H13" s="33"/>
      <c r="I13" s="132" t="s">
        <v>42</v>
      </c>
      <c r="J13" s="132"/>
      <c r="K13" s="20"/>
    </row>
    <row r="14" spans="1:11" ht="30" customHeight="1" x14ac:dyDescent="0.2">
      <c r="A14" s="120" t="s">
        <v>43</v>
      </c>
      <c r="B14" s="121"/>
      <c r="C14" s="121"/>
      <c r="D14" s="122"/>
      <c r="E14" s="35" t="s">
        <v>53</v>
      </c>
      <c r="F14" s="35" t="s">
        <v>54</v>
      </c>
      <c r="G14" s="35" t="s">
        <v>4</v>
      </c>
      <c r="H14" s="35" t="s">
        <v>5</v>
      </c>
      <c r="I14" s="36" t="s">
        <v>6</v>
      </c>
      <c r="J14" s="26" t="s">
        <v>55</v>
      </c>
      <c r="K14" s="20"/>
    </row>
    <row r="15" spans="1:11" ht="36.5" customHeight="1" x14ac:dyDescent="0.2">
      <c r="A15" s="75" t="s">
        <v>46</v>
      </c>
      <c r="B15" s="34">
        <v>1</v>
      </c>
      <c r="C15" s="33" t="s">
        <v>48</v>
      </c>
      <c r="D15" s="76" t="s">
        <v>103</v>
      </c>
      <c r="E15" s="77" t="s">
        <v>84</v>
      </c>
      <c r="F15" s="92" t="s">
        <v>104</v>
      </c>
      <c r="G15" s="78">
        <v>73150</v>
      </c>
      <c r="H15" s="78">
        <v>73150</v>
      </c>
      <c r="I15" s="37">
        <f t="shared" ref="I15:I63" si="1">G15-H15</f>
        <v>0</v>
      </c>
      <c r="J15" s="72">
        <v>1</v>
      </c>
      <c r="K15" s="20"/>
    </row>
    <row r="16" spans="1:11" ht="30" customHeight="1" x14ac:dyDescent="0.2">
      <c r="A16" s="75"/>
      <c r="B16" s="34"/>
      <c r="C16" s="33"/>
      <c r="D16" s="76"/>
      <c r="E16" s="117" t="s">
        <v>105</v>
      </c>
      <c r="F16" s="79" t="s">
        <v>106</v>
      </c>
      <c r="G16" s="80">
        <v>3360</v>
      </c>
      <c r="H16" s="80">
        <v>3360</v>
      </c>
      <c r="I16" s="37">
        <f t="shared" si="1"/>
        <v>0</v>
      </c>
      <c r="J16" s="72" t="s">
        <v>95</v>
      </c>
      <c r="K16" s="20"/>
    </row>
    <row r="17" spans="1:11" ht="30" customHeight="1" x14ac:dyDescent="0.2">
      <c r="A17" s="75"/>
      <c r="B17" s="34"/>
      <c r="C17" s="33"/>
      <c r="D17" s="76"/>
      <c r="E17" s="118"/>
      <c r="F17" s="79" t="s">
        <v>107</v>
      </c>
      <c r="G17" s="80">
        <v>0</v>
      </c>
      <c r="H17" s="80">
        <v>0</v>
      </c>
      <c r="I17" s="37">
        <f t="shared" si="1"/>
        <v>0</v>
      </c>
      <c r="J17" s="72"/>
      <c r="K17" s="20"/>
    </row>
    <row r="18" spans="1:11" ht="30" customHeight="1" x14ac:dyDescent="0.2">
      <c r="A18" s="75"/>
      <c r="B18" s="34"/>
      <c r="C18" s="33"/>
      <c r="D18" s="76"/>
      <c r="E18" s="118"/>
      <c r="F18" s="79" t="s">
        <v>108</v>
      </c>
      <c r="G18" s="80">
        <v>3520</v>
      </c>
      <c r="H18" s="80">
        <v>3520</v>
      </c>
      <c r="I18" s="37">
        <f t="shared" si="1"/>
        <v>0</v>
      </c>
      <c r="J18" s="72" t="s">
        <v>96</v>
      </c>
      <c r="K18" s="20"/>
    </row>
    <row r="19" spans="1:11" ht="30" customHeight="1" x14ac:dyDescent="0.2">
      <c r="A19" s="75"/>
      <c r="B19" s="34"/>
      <c r="C19" s="33"/>
      <c r="D19" s="76"/>
      <c r="E19" s="118"/>
      <c r="F19" s="79" t="s">
        <v>109</v>
      </c>
      <c r="G19" s="80">
        <v>4400</v>
      </c>
      <c r="H19" s="80">
        <v>4400</v>
      </c>
      <c r="I19" s="37">
        <f t="shared" si="1"/>
        <v>0</v>
      </c>
      <c r="J19" s="72" t="s">
        <v>97</v>
      </c>
      <c r="K19" s="20"/>
    </row>
    <row r="20" spans="1:11" ht="39" x14ac:dyDescent="0.2">
      <c r="A20" s="75"/>
      <c r="B20" s="34"/>
      <c r="C20" s="33"/>
      <c r="D20" s="76"/>
      <c r="E20" s="118"/>
      <c r="F20" s="79" t="s">
        <v>110</v>
      </c>
      <c r="G20" s="80">
        <v>4400</v>
      </c>
      <c r="H20" s="80">
        <v>4400</v>
      </c>
      <c r="I20" s="37">
        <f t="shared" si="1"/>
        <v>0</v>
      </c>
      <c r="J20" s="72" t="s">
        <v>98</v>
      </c>
      <c r="K20" s="20"/>
    </row>
    <row r="21" spans="1:11" ht="30" customHeight="1" x14ac:dyDescent="0.2">
      <c r="A21" s="75"/>
      <c r="B21" s="34"/>
      <c r="C21" s="33"/>
      <c r="D21" s="76"/>
      <c r="E21" s="118"/>
      <c r="F21" s="79" t="s">
        <v>111</v>
      </c>
      <c r="G21" s="80">
        <v>1100</v>
      </c>
      <c r="H21" s="80">
        <v>1100</v>
      </c>
      <c r="I21" s="37">
        <f t="shared" si="1"/>
        <v>0</v>
      </c>
      <c r="J21" s="72" t="s">
        <v>99</v>
      </c>
      <c r="K21" s="20"/>
    </row>
    <row r="22" spans="1:11" ht="30" customHeight="1" x14ac:dyDescent="0.2">
      <c r="A22" s="75"/>
      <c r="B22" s="34"/>
      <c r="C22" s="33"/>
      <c r="D22" s="76"/>
      <c r="E22" s="118"/>
      <c r="F22" s="79" t="s">
        <v>112</v>
      </c>
      <c r="G22" s="81">
        <v>4400</v>
      </c>
      <c r="H22" s="81">
        <v>4400</v>
      </c>
      <c r="I22" s="37">
        <f t="shared" si="1"/>
        <v>0</v>
      </c>
      <c r="J22" s="72" t="s">
        <v>100</v>
      </c>
      <c r="K22" s="20"/>
    </row>
    <row r="23" spans="1:11" ht="30" customHeight="1" x14ac:dyDescent="0.2">
      <c r="A23" s="75"/>
      <c r="B23" s="34"/>
      <c r="C23" s="33"/>
      <c r="D23" s="76"/>
      <c r="E23" s="118"/>
      <c r="F23" s="79" t="s">
        <v>113</v>
      </c>
      <c r="G23" s="80">
        <v>2200</v>
      </c>
      <c r="H23" s="80">
        <v>2200</v>
      </c>
      <c r="I23" s="37">
        <f t="shared" si="1"/>
        <v>0</v>
      </c>
      <c r="J23" s="72" t="s">
        <v>101</v>
      </c>
      <c r="K23" s="20"/>
    </row>
    <row r="24" spans="1:11" ht="30" customHeight="1" x14ac:dyDescent="0.2">
      <c r="A24" s="75"/>
      <c r="B24" s="34"/>
      <c r="C24" s="33"/>
      <c r="D24" s="76"/>
      <c r="E24" s="118"/>
      <c r="F24" s="79" t="s">
        <v>114</v>
      </c>
      <c r="G24" s="80">
        <v>0</v>
      </c>
      <c r="H24" s="80">
        <v>0</v>
      </c>
      <c r="I24" s="37">
        <f t="shared" si="1"/>
        <v>0</v>
      </c>
      <c r="J24" s="72"/>
      <c r="K24" s="20"/>
    </row>
    <row r="25" spans="1:11" ht="30" customHeight="1" x14ac:dyDescent="0.2">
      <c r="A25" s="75"/>
      <c r="B25" s="34"/>
      <c r="C25" s="33"/>
      <c r="D25" s="76"/>
      <c r="E25" s="118"/>
      <c r="F25" s="79" t="s">
        <v>115</v>
      </c>
      <c r="G25" s="80">
        <v>440</v>
      </c>
      <c r="H25" s="80">
        <v>440</v>
      </c>
      <c r="I25" s="37">
        <f t="shared" si="1"/>
        <v>0</v>
      </c>
      <c r="J25" s="72" t="s">
        <v>181</v>
      </c>
      <c r="K25" s="20"/>
    </row>
    <row r="26" spans="1:11" ht="39" x14ac:dyDescent="0.2">
      <c r="A26" s="75"/>
      <c r="B26" s="34"/>
      <c r="C26" s="33"/>
      <c r="D26" s="76"/>
      <c r="E26" s="118"/>
      <c r="F26" s="79" t="s">
        <v>116</v>
      </c>
      <c r="G26" s="80">
        <v>4400</v>
      </c>
      <c r="H26" s="80">
        <v>4400</v>
      </c>
      <c r="I26" s="37">
        <f t="shared" si="1"/>
        <v>0</v>
      </c>
      <c r="J26" s="72" t="s">
        <v>176</v>
      </c>
      <c r="K26" s="20"/>
    </row>
    <row r="27" spans="1:11" ht="30" customHeight="1" x14ac:dyDescent="0.2">
      <c r="A27" s="75"/>
      <c r="B27" s="34"/>
      <c r="C27" s="33"/>
      <c r="D27" s="76"/>
      <c r="E27" s="118"/>
      <c r="F27" s="79" t="s">
        <v>117</v>
      </c>
      <c r="G27" s="80">
        <v>2200</v>
      </c>
      <c r="H27" s="80">
        <v>2200</v>
      </c>
      <c r="I27" s="37">
        <f t="shared" si="1"/>
        <v>0</v>
      </c>
      <c r="J27" s="72" t="s">
        <v>177</v>
      </c>
      <c r="K27" s="20"/>
    </row>
    <row r="28" spans="1:11" ht="30" customHeight="1" x14ac:dyDescent="0.2">
      <c r="A28" s="75"/>
      <c r="B28" s="34"/>
      <c r="C28" s="33"/>
      <c r="D28" s="76"/>
      <c r="E28" s="118"/>
      <c r="F28" s="79" t="s">
        <v>118</v>
      </c>
      <c r="G28" s="80">
        <v>660</v>
      </c>
      <c r="H28" s="80">
        <v>660</v>
      </c>
      <c r="I28" s="37">
        <f t="shared" si="1"/>
        <v>0</v>
      </c>
      <c r="J28" s="72" t="s">
        <v>178</v>
      </c>
      <c r="K28" s="20"/>
    </row>
    <row r="29" spans="1:11" ht="30" customHeight="1" x14ac:dyDescent="0.2">
      <c r="A29" s="75"/>
      <c r="B29" s="34"/>
      <c r="C29" s="33"/>
      <c r="D29" s="76"/>
      <c r="E29" s="118"/>
      <c r="F29" s="79" t="s">
        <v>119</v>
      </c>
      <c r="G29" s="80">
        <v>220</v>
      </c>
      <c r="H29" s="80">
        <v>220</v>
      </c>
      <c r="I29" s="37">
        <f t="shared" si="1"/>
        <v>0</v>
      </c>
      <c r="J29" s="72" t="s">
        <v>179</v>
      </c>
      <c r="K29" s="20"/>
    </row>
    <row r="30" spans="1:11" ht="30" customHeight="1" x14ac:dyDescent="0.2">
      <c r="A30" s="75"/>
      <c r="B30" s="34"/>
      <c r="C30" s="33"/>
      <c r="D30" s="76"/>
      <c r="E30" s="118"/>
      <c r="F30" s="79" t="s">
        <v>120</v>
      </c>
      <c r="G30" s="80">
        <v>8800</v>
      </c>
      <c r="H30" s="80">
        <v>8800</v>
      </c>
      <c r="I30" s="37">
        <f t="shared" si="1"/>
        <v>0</v>
      </c>
      <c r="J30" s="72" t="s">
        <v>180</v>
      </c>
      <c r="K30" s="20"/>
    </row>
    <row r="31" spans="1:11" ht="30" customHeight="1" x14ac:dyDescent="0.2">
      <c r="A31" s="75"/>
      <c r="B31" s="34"/>
      <c r="C31" s="33"/>
      <c r="D31" s="76"/>
      <c r="E31" s="118"/>
      <c r="F31" s="79" t="s">
        <v>121</v>
      </c>
      <c r="G31" s="80">
        <v>44000</v>
      </c>
      <c r="H31" s="80">
        <v>44000</v>
      </c>
      <c r="I31" s="37">
        <f t="shared" si="1"/>
        <v>0</v>
      </c>
      <c r="J31" s="72">
        <v>3</v>
      </c>
      <c r="K31" s="20"/>
    </row>
    <row r="32" spans="1:11" ht="30" customHeight="1" x14ac:dyDescent="0.2">
      <c r="A32" s="75"/>
      <c r="B32" s="34"/>
      <c r="C32" s="33"/>
      <c r="D32" s="76"/>
      <c r="E32" s="119"/>
      <c r="F32" s="79" t="s">
        <v>122</v>
      </c>
      <c r="G32" s="80">
        <v>0</v>
      </c>
      <c r="H32" s="80">
        <v>0</v>
      </c>
      <c r="I32" s="37">
        <f t="shared" si="1"/>
        <v>0</v>
      </c>
      <c r="J32" s="72"/>
      <c r="K32" s="20"/>
    </row>
    <row r="33" spans="1:11" ht="30" customHeight="1" x14ac:dyDescent="0.2">
      <c r="A33" s="75"/>
      <c r="B33" s="34"/>
      <c r="C33" s="33"/>
      <c r="D33" s="76"/>
      <c r="E33" s="77" t="s">
        <v>123</v>
      </c>
      <c r="F33" s="79" t="s">
        <v>124</v>
      </c>
      <c r="G33" s="80">
        <v>5940</v>
      </c>
      <c r="H33" s="80">
        <v>5940</v>
      </c>
      <c r="I33" s="37">
        <f t="shared" si="1"/>
        <v>0</v>
      </c>
      <c r="J33" s="51">
        <v>4</v>
      </c>
      <c r="K33" s="20"/>
    </row>
    <row r="34" spans="1:11" ht="30" customHeight="1" x14ac:dyDescent="0.2">
      <c r="A34" s="27"/>
      <c r="B34" s="71"/>
      <c r="C34" s="29"/>
      <c r="D34" s="30"/>
      <c r="E34" s="55"/>
      <c r="F34" s="73" t="s">
        <v>56</v>
      </c>
      <c r="G34" s="82">
        <f>SUM(G15:G33)</f>
        <v>163190</v>
      </c>
      <c r="H34" s="82">
        <f>SUM(H15:H33)</f>
        <v>163190</v>
      </c>
      <c r="I34" s="37">
        <f t="shared" si="1"/>
        <v>0</v>
      </c>
      <c r="J34" s="51"/>
      <c r="K34" s="20"/>
    </row>
    <row r="35" spans="1:11" ht="30" customHeight="1" x14ac:dyDescent="0.2">
      <c r="A35" s="93" t="s">
        <v>46</v>
      </c>
      <c r="B35" s="94">
        <v>4</v>
      </c>
      <c r="C35" s="95" t="s">
        <v>48</v>
      </c>
      <c r="D35" s="96" t="s">
        <v>125</v>
      </c>
      <c r="E35" s="77" t="s">
        <v>126</v>
      </c>
      <c r="F35" s="83" t="s">
        <v>127</v>
      </c>
      <c r="G35" s="78">
        <v>35000</v>
      </c>
      <c r="H35" s="78">
        <v>35000</v>
      </c>
      <c r="I35" s="37">
        <f t="shared" si="1"/>
        <v>0</v>
      </c>
      <c r="J35" s="51">
        <v>5</v>
      </c>
      <c r="K35" s="20"/>
    </row>
    <row r="36" spans="1:11" ht="30" customHeight="1" x14ac:dyDescent="0.2">
      <c r="A36" s="27"/>
      <c r="B36" s="71"/>
      <c r="C36" s="29"/>
      <c r="D36" s="30"/>
      <c r="E36" s="115" t="s">
        <v>56</v>
      </c>
      <c r="F36" s="116"/>
      <c r="G36" s="78">
        <f>SUM(G35:G35)</f>
        <v>35000</v>
      </c>
      <c r="H36" s="78">
        <f>SUM(H35:H35)</f>
        <v>35000</v>
      </c>
      <c r="I36" s="37">
        <f t="shared" si="1"/>
        <v>0</v>
      </c>
      <c r="J36" s="51"/>
      <c r="K36" s="20"/>
    </row>
    <row r="37" spans="1:11" ht="30" customHeight="1" x14ac:dyDescent="0.2">
      <c r="A37" s="67" t="s">
        <v>85</v>
      </c>
      <c r="B37" s="64">
        <v>6</v>
      </c>
      <c r="C37" s="65" t="s">
        <v>86</v>
      </c>
      <c r="D37" s="68" t="s">
        <v>128</v>
      </c>
      <c r="E37" s="117" t="s">
        <v>129</v>
      </c>
      <c r="F37" s="84" t="s">
        <v>130</v>
      </c>
      <c r="G37" s="78">
        <v>8470</v>
      </c>
      <c r="H37" s="78">
        <v>8470</v>
      </c>
      <c r="I37" s="37">
        <f t="shared" si="1"/>
        <v>0</v>
      </c>
      <c r="J37" s="51">
        <v>6</v>
      </c>
      <c r="K37" s="20"/>
    </row>
    <row r="38" spans="1:11" ht="30" customHeight="1" x14ac:dyDescent="0.2">
      <c r="A38" s="67"/>
      <c r="B38" s="64"/>
      <c r="C38" s="65"/>
      <c r="D38" s="68"/>
      <c r="E38" s="118"/>
      <c r="F38" s="84" t="s">
        <v>131</v>
      </c>
      <c r="G38" s="78">
        <v>7810</v>
      </c>
      <c r="H38" s="78">
        <v>7810</v>
      </c>
      <c r="I38" s="37">
        <f t="shared" si="1"/>
        <v>0</v>
      </c>
      <c r="J38" s="51">
        <v>7</v>
      </c>
      <c r="K38" s="20"/>
    </row>
    <row r="39" spans="1:11" ht="30" customHeight="1" x14ac:dyDescent="0.2">
      <c r="A39" s="67"/>
      <c r="B39" s="64"/>
      <c r="C39" s="65"/>
      <c r="D39" s="68"/>
      <c r="E39" s="118"/>
      <c r="F39" s="84" t="s">
        <v>132</v>
      </c>
      <c r="G39" s="78">
        <v>6715</v>
      </c>
      <c r="H39" s="78">
        <v>6715</v>
      </c>
      <c r="I39" s="37">
        <f t="shared" si="1"/>
        <v>0</v>
      </c>
      <c r="J39" s="51">
        <v>8</v>
      </c>
      <c r="K39" s="20"/>
    </row>
    <row r="40" spans="1:11" ht="30" customHeight="1" x14ac:dyDescent="0.2">
      <c r="A40" s="67"/>
      <c r="B40" s="64"/>
      <c r="C40" s="65"/>
      <c r="D40" s="68"/>
      <c r="E40" s="119"/>
      <c r="F40" s="84" t="s">
        <v>133</v>
      </c>
      <c r="G40" s="78">
        <v>440</v>
      </c>
      <c r="H40" s="78">
        <v>440</v>
      </c>
      <c r="I40" s="37">
        <f t="shared" si="1"/>
        <v>0</v>
      </c>
      <c r="J40" s="51">
        <v>9</v>
      </c>
      <c r="K40" s="20"/>
    </row>
    <row r="41" spans="1:11" ht="30" customHeight="1" x14ac:dyDescent="0.2">
      <c r="A41" s="67"/>
      <c r="B41" s="64"/>
      <c r="C41" s="65"/>
      <c r="D41" s="68"/>
      <c r="E41" s="118" t="s">
        <v>88</v>
      </c>
      <c r="F41" s="52" t="s">
        <v>134</v>
      </c>
      <c r="G41" s="78">
        <v>0</v>
      </c>
      <c r="H41" s="78">
        <v>0</v>
      </c>
      <c r="I41" s="37">
        <f t="shared" si="1"/>
        <v>0</v>
      </c>
      <c r="J41" s="51"/>
      <c r="K41" s="20"/>
    </row>
    <row r="42" spans="1:11" ht="30" customHeight="1" x14ac:dyDescent="0.2">
      <c r="A42" s="67"/>
      <c r="B42" s="64"/>
      <c r="C42" s="65"/>
      <c r="D42" s="68"/>
      <c r="E42" s="119"/>
      <c r="F42" s="52" t="s">
        <v>135</v>
      </c>
      <c r="G42" s="78">
        <v>0</v>
      </c>
      <c r="H42" s="78">
        <v>0</v>
      </c>
      <c r="I42" s="37">
        <f t="shared" si="1"/>
        <v>0</v>
      </c>
      <c r="J42" s="51"/>
      <c r="K42" s="20"/>
    </row>
    <row r="43" spans="1:11" ht="30" customHeight="1" x14ac:dyDescent="0.2">
      <c r="A43" s="66"/>
      <c r="B43" s="55"/>
      <c r="C43" s="55"/>
      <c r="D43" s="53"/>
      <c r="E43" s="115" t="s">
        <v>56</v>
      </c>
      <c r="F43" s="116"/>
      <c r="G43" s="54">
        <f>SUM(G37:G42)</f>
        <v>23435</v>
      </c>
      <c r="H43" s="54">
        <f>SUM(H37:H42)</f>
        <v>23435</v>
      </c>
      <c r="I43" s="37">
        <f t="shared" si="1"/>
        <v>0</v>
      </c>
      <c r="J43" s="51"/>
      <c r="K43" s="20"/>
    </row>
    <row r="44" spans="1:11" ht="30" customHeight="1" x14ac:dyDescent="0.2">
      <c r="A44" s="67" t="s">
        <v>85</v>
      </c>
      <c r="B44" s="64">
        <v>6</v>
      </c>
      <c r="C44" s="65" t="s">
        <v>86</v>
      </c>
      <c r="D44" s="68" t="s">
        <v>87</v>
      </c>
      <c r="E44" s="117" t="s">
        <v>88</v>
      </c>
      <c r="F44" s="52" t="s">
        <v>136</v>
      </c>
      <c r="G44" s="54">
        <v>0</v>
      </c>
      <c r="H44" s="54">
        <v>0</v>
      </c>
      <c r="I44" s="37">
        <f t="shared" si="1"/>
        <v>0</v>
      </c>
      <c r="J44" s="51"/>
      <c r="K44" s="20"/>
    </row>
    <row r="45" spans="1:11" ht="30" customHeight="1" x14ac:dyDescent="0.2">
      <c r="A45" s="67"/>
      <c r="B45" s="64"/>
      <c r="C45" s="65"/>
      <c r="D45" s="68"/>
      <c r="E45" s="118"/>
      <c r="F45" s="52" t="s">
        <v>137</v>
      </c>
      <c r="G45" s="54">
        <v>0</v>
      </c>
      <c r="H45" s="54">
        <v>0</v>
      </c>
      <c r="I45" s="37">
        <f t="shared" si="1"/>
        <v>0</v>
      </c>
      <c r="J45" s="51"/>
      <c r="K45" s="20"/>
    </row>
    <row r="46" spans="1:11" ht="30" customHeight="1" x14ac:dyDescent="0.2">
      <c r="A46" s="67"/>
      <c r="B46" s="64"/>
      <c r="C46" s="65"/>
      <c r="D46" s="68"/>
      <c r="E46" s="118"/>
      <c r="F46" s="52" t="s">
        <v>138</v>
      </c>
      <c r="G46" s="54">
        <v>0</v>
      </c>
      <c r="H46" s="54">
        <v>0</v>
      </c>
      <c r="I46" s="37">
        <f t="shared" si="1"/>
        <v>0</v>
      </c>
      <c r="J46" s="51"/>
      <c r="K46" s="20"/>
    </row>
    <row r="47" spans="1:11" ht="30" customHeight="1" x14ac:dyDescent="0.2">
      <c r="A47" s="67"/>
      <c r="B47" s="64"/>
      <c r="C47" s="65"/>
      <c r="D47" s="68"/>
      <c r="E47" s="118"/>
      <c r="F47" s="52" t="s">
        <v>139</v>
      </c>
      <c r="G47" s="54">
        <v>0</v>
      </c>
      <c r="H47" s="54">
        <v>0</v>
      </c>
      <c r="I47" s="37">
        <f t="shared" si="1"/>
        <v>0</v>
      </c>
      <c r="J47" s="51"/>
      <c r="K47" s="20"/>
    </row>
    <row r="48" spans="1:11" ht="30" customHeight="1" x14ac:dyDescent="0.2">
      <c r="A48" s="67"/>
      <c r="B48" s="64"/>
      <c r="C48" s="65"/>
      <c r="D48" s="68"/>
      <c r="E48" s="118"/>
      <c r="F48" s="52" t="s">
        <v>89</v>
      </c>
      <c r="G48" s="54">
        <v>0</v>
      </c>
      <c r="H48" s="54">
        <v>0</v>
      </c>
      <c r="I48" s="37">
        <f t="shared" si="1"/>
        <v>0</v>
      </c>
      <c r="J48" s="51"/>
      <c r="K48" s="20"/>
    </row>
    <row r="49" spans="1:11" ht="30" customHeight="1" x14ac:dyDescent="0.2">
      <c r="A49" s="67"/>
      <c r="B49" s="64"/>
      <c r="C49" s="65"/>
      <c r="D49" s="68"/>
      <c r="E49" s="118"/>
      <c r="F49" s="52" t="s">
        <v>140</v>
      </c>
      <c r="G49" s="54">
        <v>0</v>
      </c>
      <c r="H49" s="54">
        <v>0</v>
      </c>
      <c r="I49" s="37">
        <f t="shared" si="1"/>
        <v>0</v>
      </c>
      <c r="J49" s="51"/>
      <c r="K49" s="20"/>
    </row>
    <row r="50" spans="1:11" ht="30" customHeight="1" x14ac:dyDescent="0.2">
      <c r="A50" s="67"/>
      <c r="B50" s="64"/>
      <c r="C50" s="65"/>
      <c r="D50" s="68"/>
      <c r="E50" s="118"/>
      <c r="F50" s="52" t="s">
        <v>141</v>
      </c>
      <c r="G50" s="54">
        <v>99000</v>
      </c>
      <c r="H50" s="54">
        <v>99000</v>
      </c>
      <c r="I50" s="37">
        <f t="shared" si="1"/>
        <v>0</v>
      </c>
      <c r="J50" s="51">
        <v>10</v>
      </c>
      <c r="K50" s="20"/>
    </row>
    <row r="51" spans="1:11" ht="30" customHeight="1" x14ac:dyDescent="0.2">
      <c r="A51" s="67"/>
      <c r="B51" s="64"/>
      <c r="C51" s="65"/>
      <c r="D51" s="68"/>
      <c r="E51" s="119"/>
      <c r="F51" s="52" t="s">
        <v>142</v>
      </c>
      <c r="G51" s="54">
        <v>4400</v>
      </c>
      <c r="H51" s="54">
        <v>4400</v>
      </c>
      <c r="I51" s="37">
        <f t="shared" si="1"/>
        <v>0</v>
      </c>
      <c r="J51" s="72" t="s">
        <v>183</v>
      </c>
      <c r="K51" s="20"/>
    </row>
    <row r="52" spans="1:11" ht="30" customHeight="1" x14ac:dyDescent="0.2">
      <c r="A52" s="66"/>
      <c r="B52" s="55"/>
      <c r="C52" s="55"/>
      <c r="D52" s="53"/>
      <c r="E52" s="115" t="s">
        <v>56</v>
      </c>
      <c r="F52" s="116"/>
      <c r="G52" s="54">
        <f>SUM(G44:G51)</f>
        <v>103400</v>
      </c>
      <c r="H52" s="54">
        <f>SUM(H44:H51)</f>
        <v>103400</v>
      </c>
      <c r="I52" s="37">
        <f t="shared" si="1"/>
        <v>0</v>
      </c>
      <c r="J52" s="51"/>
      <c r="K52" s="20"/>
    </row>
    <row r="53" spans="1:11" ht="30" customHeight="1" x14ac:dyDescent="0.2">
      <c r="A53" s="85" t="s">
        <v>90</v>
      </c>
      <c r="B53" s="86">
        <v>11</v>
      </c>
      <c r="C53" s="87" t="s">
        <v>91</v>
      </c>
      <c r="D53" s="88" t="s">
        <v>143</v>
      </c>
      <c r="E53" s="113" t="s">
        <v>144</v>
      </c>
      <c r="F53" s="52" t="s">
        <v>145</v>
      </c>
      <c r="G53" s="54">
        <v>4180</v>
      </c>
      <c r="H53" s="54">
        <v>4180</v>
      </c>
      <c r="I53" s="37">
        <f t="shared" si="1"/>
        <v>0</v>
      </c>
      <c r="J53" s="72" t="s">
        <v>184</v>
      </c>
      <c r="K53" s="20"/>
    </row>
    <row r="54" spans="1:11" ht="30" customHeight="1" x14ac:dyDescent="0.2">
      <c r="A54" s="67"/>
      <c r="B54" s="64"/>
      <c r="C54" s="65"/>
      <c r="D54" s="68"/>
      <c r="E54" s="114"/>
      <c r="F54" s="52" t="s">
        <v>146</v>
      </c>
      <c r="G54" s="54">
        <v>2750</v>
      </c>
      <c r="H54" s="54">
        <v>2750</v>
      </c>
      <c r="I54" s="37">
        <f t="shared" si="1"/>
        <v>0</v>
      </c>
      <c r="J54" s="72" t="s">
        <v>199</v>
      </c>
      <c r="K54" s="20"/>
    </row>
    <row r="55" spans="1:11" ht="30" customHeight="1" x14ac:dyDescent="0.2">
      <c r="A55" s="67"/>
      <c r="B55" s="64"/>
      <c r="C55" s="65"/>
      <c r="D55" s="68"/>
      <c r="E55" s="114"/>
      <c r="F55" s="52" t="s">
        <v>147</v>
      </c>
      <c r="G55" s="54">
        <v>3850</v>
      </c>
      <c r="H55" s="54">
        <v>3850</v>
      </c>
      <c r="I55" s="37">
        <f t="shared" si="1"/>
        <v>0</v>
      </c>
      <c r="J55" s="72" t="s">
        <v>200</v>
      </c>
      <c r="K55" s="20"/>
    </row>
    <row r="56" spans="1:11" ht="30" customHeight="1" x14ac:dyDescent="0.2">
      <c r="A56" s="67"/>
      <c r="B56" s="64"/>
      <c r="C56" s="65"/>
      <c r="D56" s="68"/>
      <c r="E56" s="114"/>
      <c r="F56" s="52" t="s">
        <v>148</v>
      </c>
      <c r="G56" s="54">
        <v>1650</v>
      </c>
      <c r="H56" s="54">
        <v>1650</v>
      </c>
      <c r="I56" s="37">
        <f t="shared" si="1"/>
        <v>0</v>
      </c>
      <c r="J56" s="51">
        <v>13</v>
      </c>
      <c r="K56" s="20"/>
    </row>
    <row r="57" spans="1:11" ht="30" customHeight="1" x14ac:dyDescent="0.2">
      <c r="A57" s="67"/>
      <c r="B57" s="64"/>
      <c r="C57" s="65"/>
      <c r="D57" s="68"/>
      <c r="E57" s="114"/>
      <c r="F57" s="52" t="s">
        <v>149</v>
      </c>
      <c r="G57" s="54">
        <v>1320</v>
      </c>
      <c r="H57" s="54">
        <v>1320</v>
      </c>
      <c r="I57" s="37">
        <f t="shared" si="1"/>
        <v>0</v>
      </c>
      <c r="J57" s="72" t="s">
        <v>185</v>
      </c>
      <c r="K57" s="20"/>
    </row>
    <row r="58" spans="1:11" ht="30" customHeight="1" x14ac:dyDescent="0.2">
      <c r="A58" s="67"/>
      <c r="B58" s="64"/>
      <c r="C58" s="65"/>
      <c r="D58" s="68"/>
      <c r="E58" s="114"/>
      <c r="F58" s="52" t="s">
        <v>150</v>
      </c>
      <c r="G58" s="54">
        <v>3520</v>
      </c>
      <c r="H58" s="54">
        <v>3520</v>
      </c>
      <c r="I58" s="37">
        <f t="shared" si="1"/>
        <v>0</v>
      </c>
      <c r="J58" s="72" t="s">
        <v>182</v>
      </c>
      <c r="K58" s="20"/>
    </row>
    <row r="59" spans="1:11" ht="30" customHeight="1" x14ac:dyDescent="0.2">
      <c r="A59" s="66"/>
      <c r="B59" s="55"/>
      <c r="C59" s="55"/>
      <c r="D59" s="53"/>
      <c r="E59" s="115" t="s">
        <v>56</v>
      </c>
      <c r="F59" s="116"/>
      <c r="G59" s="54">
        <f>SUM(G53:G58)</f>
        <v>17270</v>
      </c>
      <c r="H59" s="54">
        <f>SUM(H53:H58)</f>
        <v>17270</v>
      </c>
      <c r="I59" s="37">
        <f t="shared" si="1"/>
        <v>0</v>
      </c>
      <c r="J59" s="51"/>
      <c r="K59" s="20"/>
    </row>
    <row r="60" spans="1:11" ht="30" customHeight="1" x14ac:dyDescent="0.2">
      <c r="A60" s="67" t="s">
        <v>85</v>
      </c>
      <c r="B60" s="64">
        <v>14</v>
      </c>
      <c r="C60" s="65" t="s">
        <v>86</v>
      </c>
      <c r="D60" s="68" t="s">
        <v>92</v>
      </c>
      <c r="E60" s="77" t="s">
        <v>93</v>
      </c>
      <c r="F60" s="83" t="s">
        <v>151</v>
      </c>
      <c r="G60" s="78">
        <v>770</v>
      </c>
      <c r="H60" s="78">
        <v>770</v>
      </c>
      <c r="I60" s="37">
        <f t="shared" si="1"/>
        <v>0</v>
      </c>
      <c r="J60" s="51">
        <v>14</v>
      </c>
      <c r="K60" s="20"/>
    </row>
    <row r="61" spans="1:11" ht="30" customHeight="1" x14ac:dyDescent="0.2">
      <c r="A61" s="66"/>
      <c r="B61" s="55"/>
      <c r="C61" s="55"/>
      <c r="D61" s="53"/>
      <c r="E61" s="115" t="s">
        <v>56</v>
      </c>
      <c r="F61" s="116"/>
      <c r="G61" s="78">
        <f>SUM(G60:G60)</f>
        <v>770</v>
      </c>
      <c r="H61" s="78">
        <f>SUM(H60:H60)</f>
        <v>770</v>
      </c>
      <c r="I61" s="37">
        <f t="shared" si="1"/>
        <v>0</v>
      </c>
      <c r="J61" s="51"/>
      <c r="K61" s="20"/>
    </row>
    <row r="62" spans="1:11" ht="30" customHeight="1" x14ac:dyDescent="0.2">
      <c r="A62" s="89" t="s">
        <v>46</v>
      </c>
      <c r="B62" s="69">
        <v>15</v>
      </c>
      <c r="C62" s="55" t="s">
        <v>48</v>
      </c>
      <c r="D62" s="53" t="s">
        <v>77</v>
      </c>
      <c r="E62" s="74" t="s">
        <v>31</v>
      </c>
      <c r="F62" s="90">
        <f>G62/G64</f>
        <v>7.7782258064516135E-2</v>
      </c>
      <c r="G62" s="54">
        <f>G9-(G34+G36+G43+G52+G59+G61)</f>
        <v>28935</v>
      </c>
      <c r="H62" s="54">
        <f>H9-(H34+H36+H43+H52+H59+H61)</f>
        <v>28935</v>
      </c>
      <c r="I62" s="37">
        <f t="shared" si="1"/>
        <v>0</v>
      </c>
      <c r="J62" s="51"/>
      <c r="K62" s="20"/>
    </row>
    <row r="63" spans="1:11" ht="30" customHeight="1" x14ac:dyDescent="0.2">
      <c r="A63" s="91"/>
      <c r="B63" s="29"/>
      <c r="C63" s="29"/>
      <c r="D63" s="30"/>
      <c r="E63" s="29"/>
      <c r="F63" s="30" t="s">
        <v>152</v>
      </c>
      <c r="G63" s="80">
        <f>SUM(G62:G62)</f>
        <v>28935</v>
      </c>
      <c r="H63" s="80">
        <f>SUM(H62:H62)</f>
        <v>28935</v>
      </c>
      <c r="I63" s="37">
        <f t="shared" si="1"/>
        <v>0</v>
      </c>
      <c r="J63" s="51"/>
      <c r="K63" s="20"/>
    </row>
    <row r="64" spans="1:11" ht="30" customHeight="1" x14ac:dyDescent="0.2">
      <c r="A64" s="38"/>
      <c r="B64" s="39"/>
      <c r="C64" s="39"/>
      <c r="D64" s="39"/>
      <c r="E64" s="55"/>
      <c r="F64" s="53" t="s">
        <v>57</v>
      </c>
      <c r="G64" s="54">
        <f>G34+G36+G43+G52+G59+G61+G63</f>
        <v>372000</v>
      </c>
      <c r="H64" s="54">
        <f t="shared" ref="H64:I64" si="2">H34+H36+H43+H52+H59+H61+H63</f>
        <v>372000</v>
      </c>
      <c r="I64" s="54">
        <f t="shared" si="2"/>
        <v>0</v>
      </c>
      <c r="J64" s="40"/>
      <c r="K64" s="20"/>
    </row>
    <row r="65" spans="1:11" ht="19.5" customHeight="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</row>
    <row r="66" spans="1:11" ht="19.5" customHeight="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</row>
    <row r="67" spans="1:11" ht="19.5" customHeigh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</row>
    <row r="68" spans="1:11" ht="19.5" customHeight="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</row>
    <row r="69" spans="1:11" ht="19.5" customHeight="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</row>
    <row r="70" spans="1:11" ht="19.5" customHeight="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</row>
    <row r="71" spans="1:11" ht="19.5" customHeight="1" x14ac:dyDescent="0.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</row>
  </sheetData>
  <mergeCells count="24">
    <mergeCell ref="A14:D14"/>
    <mergeCell ref="D1:J1"/>
    <mergeCell ref="E2:F2"/>
    <mergeCell ref="A5:D5"/>
    <mergeCell ref="I5:J5"/>
    <mergeCell ref="A6:D6"/>
    <mergeCell ref="E6:F6"/>
    <mergeCell ref="E7:F7"/>
    <mergeCell ref="A9:F9"/>
    <mergeCell ref="D12:J12"/>
    <mergeCell ref="A13:D13"/>
    <mergeCell ref="I13:J13"/>
    <mergeCell ref="E8:F8"/>
    <mergeCell ref="E3:H3"/>
    <mergeCell ref="E53:E58"/>
    <mergeCell ref="E59:F59"/>
    <mergeCell ref="E61:F61"/>
    <mergeCell ref="E16:E32"/>
    <mergeCell ref="E36:F36"/>
    <mergeCell ref="E37:E40"/>
    <mergeCell ref="E41:E42"/>
    <mergeCell ref="E43:F43"/>
    <mergeCell ref="E44:E51"/>
    <mergeCell ref="E52:F52"/>
  </mergeCells>
  <phoneticPr fontId="2"/>
  <hyperlinks>
    <hyperlink ref="J15" r:id="rId1" display="seikyuusyo\1)yokkaichishi_bunkakaikan.pdf" xr:uid="{64CCEF66-F6AF-4B8D-8350-6813F2FD7BAB}"/>
    <hyperlink ref="J16" r:id="rId2" xr:uid="{F6324865-B6B2-4377-A24A-BABD1547787C}"/>
    <hyperlink ref="J18" r:id="rId3" xr:uid="{B11D8366-6388-4AD6-A218-644FEA3179A2}"/>
    <hyperlink ref="J19:J23" r:id="rId4" display="2-2" xr:uid="{F16C69F2-AE72-47CF-8E0B-20A9EAE14F1A}"/>
    <hyperlink ref="J25" r:id="rId5" xr:uid="{BB76BBAB-CDFD-4E5B-913F-7E1073BEDCDB}"/>
    <hyperlink ref="J26:J30" r:id="rId6" display="2-8" xr:uid="{515A35A7-8759-4CC3-A596-399AA4EB5F29}"/>
    <hyperlink ref="J31" r:id="rId7" display="seikyuusyo\hanayanomiri.pdf" xr:uid="{DEC22F15-2B22-4F97-ADFB-E0D94A0E5C2A}"/>
    <hyperlink ref="J33" r:id="rId8" display="seikyuusyo\dasukin(seikyuusyo).pdf" xr:uid="{16DFD14B-51CC-49B9-AAEB-9308062CDDB1}"/>
    <hyperlink ref="J35" r:id="rId9" display="seikyuusyo\horimotoko(seikyuusyo).pdf" xr:uid="{88BA6A97-BEA1-4CD8-9E8F-0F883AE321F2}"/>
    <hyperlink ref="J37" r:id="rId10" display="seikyuusyo\nihonyuubin(8470).pdf" xr:uid="{2F9E3EBE-A15F-40FC-9EF8-FA4481F6AABE}"/>
    <hyperlink ref="J38" r:id="rId11" display="seikyuusyo\nihonyuubin(7810).pdf" xr:uid="{F405A7E4-4B42-48BF-8F31-D8348046A217}"/>
    <hyperlink ref="J39" r:id="rId12" display="seikyuusyo\nihonyuubin(6715).pdf" xr:uid="{74413D78-B27F-404B-AB75-F3FB9FBFA249}"/>
    <hyperlink ref="J40" r:id="rId13" display="seikyuusyo\nihonyuubin(440).pdf" xr:uid="{7B4F3886-283B-434D-8AA6-5EBD77E81906}"/>
    <hyperlink ref="J50" r:id="rId14" display="seikyuusyo\0515seikyuhukoku.pdf" xr:uid="{7FA660E4-D45D-4D09-8505-7511F3099ACA}"/>
    <hyperlink ref="J51" r:id="rId15" display="12-2" xr:uid="{100DAF10-C4DF-4972-BE76-8C16A7B2E5B1}"/>
    <hyperlink ref="J56" r:id="rId16" display="seikyuusyo\konnbunn(mokuroku).pdf" xr:uid="{8E5BCCBD-B033-4641-9098-BF19B59161B8}"/>
    <hyperlink ref="J57" r:id="rId17" xr:uid="{AE42C8BF-A17F-4119-8758-70838DA1A129}"/>
    <hyperlink ref="J58" r:id="rId18" xr:uid="{DE6531FC-45BE-48F3-84ED-FBFF66ABF598}"/>
    <hyperlink ref="J60" r:id="rId19" display="kitaiseuenoshinyoukinko.pdf" xr:uid="{B67E6B04-F1C6-476C-9E6A-9BE2B9D21775}"/>
    <hyperlink ref="J53" r:id="rId20" xr:uid="{508D1817-F04B-4870-B105-949BD20BEADC}"/>
    <hyperlink ref="J54:J55" r:id="rId21" display="11-1" xr:uid="{662F354E-0549-4824-B23A-A2B4996E7ECA}"/>
  </hyperlinks>
  <pageMargins left="0.7" right="0.7" top="0.75" bottom="0.75" header="0.3" footer="0.3"/>
  <pageSetup paperSize="9" scale="85" orientation="portrait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B74F-274C-42E8-83EB-2E227FE8090F}">
  <dimension ref="A1:F49"/>
  <sheetViews>
    <sheetView tabSelected="1" topLeftCell="C38" zoomScaleNormal="100" workbookViewId="0">
      <selection activeCell="D43" sqref="D43"/>
    </sheetView>
  </sheetViews>
  <sheetFormatPr defaultColWidth="9" defaultRowHeight="13" x14ac:dyDescent="0.2"/>
  <cols>
    <col min="1" max="1" width="15.90625" style="1" customWidth="1"/>
    <col min="2" max="2" width="13.54296875" style="1" bestFit="1" customWidth="1"/>
    <col min="3" max="3" width="51" style="1" bestFit="1" customWidth="1"/>
    <col min="4" max="6" width="15.90625" style="1" customWidth="1"/>
    <col min="7" max="16384" width="9" style="1"/>
  </cols>
  <sheetData>
    <row r="1" spans="1:6" x14ac:dyDescent="0.2">
      <c r="A1" s="20"/>
      <c r="B1" s="20"/>
      <c r="C1" s="20"/>
      <c r="D1" s="20"/>
      <c r="E1" s="20"/>
      <c r="F1" s="42" t="s">
        <v>59</v>
      </c>
    </row>
    <row r="2" spans="1:6" ht="16.5" x14ac:dyDescent="0.2">
      <c r="A2" s="134" t="s">
        <v>60</v>
      </c>
      <c r="B2" s="134"/>
      <c r="C2" s="134"/>
      <c r="D2" s="134"/>
      <c r="E2" s="134"/>
      <c r="F2" s="134"/>
    </row>
    <row r="3" spans="1:6" ht="21" customHeight="1" x14ac:dyDescent="0.2">
      <c r="A3" s="20"/>
      <c r="B3" s="43" t="s">
        <v>61</v>
      </c>
      <c r="C3" s="112" t="s">
        <v>39</v>
      </c>
      <c r="D3" s="112"/>
      <c r="E3" s="44"/>
      <c r="F3" s="20"/>
    </row>
    <row r="4" spans="1:6" ht="21" customHeight="1" x14ac:dyDescent="0.2">
      <c r="A4" s="20"/>
      <c r="B4" s="43" t="s">
        <v>62</v>
      </c>
      <c r="C4" s="112" t="s">
        <v>102</v>
      </c>
      <c r="D4" s="112"/>
      <c r="E4" s="20"/>
      <c r="F4" s="20"/>
    </row>
    <row r="5" spans="1:6" ht="21" customHeight="1" x14ac:dyDescent="0.2">
      <c r="A5" s="20"/>
      <c r="B5" s="20"/>
      <c r="C5" s="20"/>
      <c r="D5" s="20"/>
      <c r="E5" s="20"/>
      <c r="F5" s="21"/>
    </row>
    <row r="6" spans="1:6" ht="21" customHeight="1" x14ac:dyDescent="0.2">
      <c r="A6" s="45" t="s">
        <v>63</v>
      </c>
      <c r="B6" s="46" t="s">
        <v>64</v>
      </c>
      <c r="C6" s="46" t="s">
        <v>65</v>
      </c>
      <c r="D6" s="46" t="s">
        <v>66</v>
      </c>
      <c r="E6" s="46" t="s">
        <v>67</v>
      </c>
      <c r="F6" s="46" t="s">
        <v>68</v>
      </c>
    </row>
    <row r="7" spans="1:6" ht="21" customHeight="1" x14ac:dyDescent="0.2">
      <c r="A7" s="70">
        <v>45730</v>
      </c>
      <c r="B7" s="58" t="s">
        <v>162</v>
      </c>
      <c r="C7" s="57" t="s">
        <v>163</v>
      </c>
      <c r="D7" s="59">
        <v>6715</v>
      </c>
      <c r="E7" s="56"/>
      <c r="F7" s="47">
        <f>D7</f>
        <v>6715</v>
      </c>
    </row>
    <row r="8" spans="1:6" ht="21" customHeight="1" x14ac:dyDescent="0.2">
      <c r="A8" s="70">
        <v>45730</v>
      </c>
      <c r="B8" s="58" t="s">
        <v>160</v>
      </c>
      <c r="C8" s="57" t="s">
        <v>161</v>
      </c>
      <c r="D8" s="59"/>
      <c r="E8" s="59">
        <v>6715</v>
      </c>
      <c r="F8" s="47">
        <f>F7+D8-E8</f>
        <v>0</v>
      </c>
    </row>
    <row r="9" spans="1:6" ht="21" customHeight="1" x14ac:dyDescent="0.2">
      <c r="A9" s="70">
        <v>45734</v>
      </c>
      <c r="B9" s="58" t="s">
        <v>162</v>
      </c>
      <c r="C9" s="57" t="s">
        <v>163</v>
      </c>
      <c r="D9" s="59">
        <v>8470</v>
      </c>
      <c r="E9" s="56"/>
      <c r="F9" s="47">
        <f t="shared" ref="F9:F46" si="0">F8+D9-E9</f>
        <v>8470</v>
      </c>
    </row>
    <row r="10" spans="1:6" ht="21" customHeight="1" x14ac:dyDescent="0.2">
      <c r="A10" s="70">
        <v>45734</v>
      </c>
      <c r="B10" s="58" t="s">
        <v>160</v>
      </c>
      <c r="C10" s="57" t="s">
        <v>161</v>
      </c>
      <c r="D10" s="59"/>
      <c r="E10" s="59">
        <v>8470</v>
      </c>
      <c r="F10" s="47">
        <f t="shared" si="0"/>
        <v>0</v>
      </c>
    </row>
    <row r="11" spans="1:6" ht="21" customHeight="1" x14ac:dyDescent="0.2">
      <c r="A11" s="70">
        <v>45762</v>
      </c>
      <c r="B11" s="58" t="s">
        <v>162</v>
      </c>
      <c r="C11" s="57" t="s">
        <v>163</v>
      </c>
      <c r="D11" s="59">
        <v>440</v>
      </c>
      <c r="E11" s="56"/>
      <c r="F11" s="47">
        <f t="shared" si="0"/>
        <v>440</v>
      </c>
    </row>
    <row r="12" spans="1:6" ht="21" customHeight="1" x14ac:dyDescent="0.2">
      <c r="A12" s="70">
        <v>45762</v>
      </c>
      <c r="B12" s="58" t="s">
        <v>160</v>
      </c>
      <c r="C12" s="57" t="s">
        <v>161</v>
      </c>
      <c r="D12" s="59"/>
      <c r="E12" s="59">
        <v>440</v>
      </c>
      <c r="F12" s="47">
        <f t="shared" si="0"/>
        <v>0</v>
      </c>
    </row>
    <row r="13" spans="1:6" ht="21" customHeight="1" x14ac:dyDescent="0.2">
      <c r="A13" s="70">
        <v>45790</v>
      </c>
      <c r="B13" s="58" t="s">
        <v>162</v>
      </c>
      <c r="C13" s="57" t="s">
        <v>188</v>
      </c>
      <c r="D13" s="59">
        <v>5940</v>
      </c>
      <c r="E13" s="63"/>
      <c r="F13" s="47">
        <f t="shared" si="0"/>
        <v>5940</v>
      </c>
    </row>
    <row r="14" spans="1:6" ht="21" customHeight="1" x14ac:dyDescent="0.2">
      <c r="A14" s="70">
        <v>45790</v>
      </c>
      <c r="B14" s="58" t="s">
        <v>83</v>
      </c>
      <c r="C14" s="57" t="s">
        <v>175</v>
      </c>
      <c r="D14" s="59"/>
      <c r="E14" s="63">
        <v>5940</v>
      </c>
      <c r="F14" s="47">
        <f t="shared" si="0"/>
        <v>0</v>
      </c>
    </row>
    <row r="15" spans="1:6" ht="21" customHeight="1" x14ac:dyDescent="0.2">
      <c r="A15" s="70">
        <v>45791</v>
      </c>
      <c r="B15" s="58" t="s">
        <v>162</v>
      </c>
      <c r="C15" s="57" t="s">
        <v>189</v>
      </c>
      <c r="D15" s="59">
        <v>1650</v>
      </c>
      <c r="E15" s="63"/>
      <c r="F15" s="47">
        <f t="shared" si="0"/>
        <v>1650</v>
      </c>
    </row>
    <row r="16" spans="1:6" ht="21" customHeight="1" x14ac:dyDescent="0.2">
      <c r="A16" s="70">
        <v>45791</v>
      </c>
      <c r="B16" s="58" t="s">
        <v>143</v>
      </c>
      <c r="C16" s="57" t="s">
        <v>190</v>
      </c>
      <c r="D16" s="59"/>
      <c r="E16" s="63">
        <v>1650</v>
      </c>
      <c r="F16" s="47">
        <f t="shared" si="0"/>
        <v>0</v>
      </c>
    </row>
    <row r="17" spans="1:6" ht="21" customHeight="1" x14ac:dyDescent="0.2">
      <c r="A17" s="70">
        <v>45797</v>
      </c>
      <c r="B17" s="58" t="s">
        <v>69</v>
      </c>
      <c r="C17" s="57" t="s">
        <v>164</v>
      </c>
      <c r="D17" s="59">
        <v>35000</v>
      </c>
      <c r="E17" s="56"/>
      <c r="F17" s="47">
        <f>F12+D17-E17</f>
        <v>35000</v>
      </c>
    </row>
    <row r="18" spans="1:6" ht="21" customHeight="1" x14ac:dyDescent="0.2">
      <c r="A18" s="70">
        <v>45797</v>
      </c>
      <c r="B18" s="58" t="s">
        <v>69</v>
      </c>
      <c r="C18" s="57" t="s">
        <v>165</v>
      </c>
      <c r="D18" s="59">
        <v>770</v>
      </c>
      <c r="E18" s="59"/>
      <c r="F18" s="47">
        <f t="shared" si="0"/>
        <v>35770</v>
      </c>
    </row>
    <row r="19" spans="1:6" ht="21" customHeight="1" x14ac:dyDescent="0.2">
      <c r="A19" s="70">
        <v>45797</v>
      </c>
      <c r="B19" s="58" t="s">
        <v>166</v>
      </c>
      <c r="C19" s="60" t="s">
        <v>153</v>
      </c>
      <c r="D19" s="59"/>
      <c r="E19" s="59">
        <v>35000</v>
      </c>
      <c r="F19" s="47">
        <f t="shared" si="0"/>
        <v>770</v>
      </c>
    </row>
    <row r="20" spans="1:6" ht="21" customHeight="1" x14ac:dyDescent="0.2">
      <c r="A20" s="70">
        <v>45797</v>
      </c>
      <c r="B20" s="97" t="s">
        <v>92</v>
      </c>
      <c r="C20" s="97" t="s">
        <v>94</v>
      </c>
      <c r="D20" s="59"/>
      <c r="E20" s="59">
        <v>770</v>
      </c>
      <c r="F20" s="47">
        <f t="shared" si="0"/>
        <v>0</v>
      </c>
    </row>
    <row r="21" spans="1:6" ht="21" customHeight="1" x14ac:dyDescent="0.2">
      <c r="A21" s="70">
        <v>45797</v>
      </c>
      <c r="B21" s="58" t="s">
        <v>69</v>
      </c>
      <c r="C21" s="57" t="s">
        <v>168</v>
      </c>
      <c r="D21" s="59">
        <v>44000</v>
      </c>
      <c r="E21" s="56"/>
      <c r="F21" s="47">
        <f t="shared" si="0"/>
        <v>44000</v>
      </c>
    </row>
    <row r="22" spans="1:6" ht="21" customHeight="1" x14ac:dyDescent="0.2">
      <c r="A22" s="70">
        <v>45797</v>
      </c>
      <c r="B22" s="58" t="s">
        <v>83</v>
      </c>
      <c r="C22" s="97" t="s">
        <v>154</v>
      </c>
      <c r="D22" s="59"/>
      <c r="E22" s="59">
        <v>44000</v>
      </c>
      <c r="F22" s="47">
        <f t="shared" si="0"/>
        <v>0</v>
      </c>
    </row>
    <row r="23" spans="1:6" ht="21" customHeight="1" x14ac:dyDescent="0.2">
      <c r="A23" s="70">
        <v>45797</v>
      </c>
      <c r="B23" s="58" t="s">
        <v>69</v>
      </c>
      <c r="C23" s="57" t="s">
        <v>167</v>
      </c>
      <c r="D23" s="59">
        <v>99000</v>
      </c>
      <c r="E23" s="56"/>
      <c r="F23" s="47">
        <f t="shared" si="0"/>
        <v>99000</v>
      </c>
    </row>
    <row r="24" spans="1:6" ht="21" customHeight="1" x14ac:dyDescent="0.2">
      <c r="A24" s="70">
        <v>45797</v>
      </c>
      <c r="B24" s="97" t="s">
        <v>155</v>
      </c>
      <c r="C24" s="97" t="s">
        <v>156</v>
      </c>
      <c r="D24" s="59"/>
      <c r="E24" s="59">
        <v>99000</v>
      </c>
      <c r="F24" s="47">
        <f t="shared" si="0"/>
        <v>0</v>
      </c>
    </row>
    <row r="25" spans="1:6" ht="21" customHeight="1" x14ac:dyDescent="0.2">
      <c r="A25" s="70">
        <v>45797</v>
      </c>
      <c r="B25" s="58" t="s">
        <v>69</v>
      </c>
      <c r="C25" s="57" t="s">
        <v>169</v>
      </c>
      <c r="D25" s="59">
        <v>73150</v>
      </c>
      <c r="E25" s="56"/>
      <c r="F25" s="47">
        <f t="shared" si="0"/>
        <v>73150</v>
      </c>
    </row>
    <row r="26" spans="1:6" ht="21" customHeight="1" x14ac:dyDescent="0.2">
      <c r="A26" s="70">
        <v>45797</v>
      </c>
      <c r="B26" s="97" t="s">
        <v>83</v>
      </c>
      <c r="C26" s="97" t="s">
        <v>157</v>
      </c>
      <c r="D26" s="59"/>
      <c r="E26" s="59">
        <v>73150</v>
      </c>
      <c r="F26" s="47">
        <f t="shared" si="0"/>
        <v>0</v>
      </c>
    </row>
    <row r="27" spans="1:6" ht="21" customHeight="1" x14ac:dyDescent="0.2">
      <c r="A27" s="70">
        <v>45797</v>
      </c>
      <c r="B27" s="58" t="s">
        <v>69</v>
      </c>
      <c r="C27" s="57" t="s">
        <v>169</v>
      </c>
      <c r="D27" s="59">
        <v>40100</v>
      </c>
      <c r="E27" s="56"/>
      <c r="F27" s="47">
        <f t="shared" si="0"/>
        <v>40100</v>
      </c>
    </row>
    <row r="28" spans="1:6" ht="21" customHeight="1" x14ac:dyDescent="0.2">
      <c r="A28" s="70">
        <v>45797</v>
      </c>
      <c r="B28" s="97" t="s">
        <v>83</v>
      </c>
      <c r="C28" s="97" t="s">
        <v>158</v>
      </c>
      <c r="D28" s="59"/>
      <c r="E28" s="59">
        <v>40100</v>
      </c>
      <c r="F28" s="47">
        <f t="shared" si="0"/>
        <v>0</v>
      </c>
    </row>
    <row r="29" spans="1:6" ht="21" customHeight="1" x14ac:dyDescent="0.2">
      <c r="A29" s="70">
        <v>45797</v>
      </c>
      <c r="B29" s="58" t="s">
        <v>69</v>
      </c>
      <c r="C29" s="57" t="s">
        <v>170</v>
      </c>
      <c r="D29" s="59">
        <v>10780</v>
      </c>
      <c r="E29" s="56"/>
      <c r="F29" s="47">
        <f t="shared" si="0"/>
        <v>10780</v>
      </c>
    </row>
    <row r="30" spans="1:6" ht="21" customHeight="1" x14ac:dyDescent="0.2">
      <c r="A30" s="70">
        <v>45797</v>
      </c>
      <c r="B30" s="97" t="s">
        <v>143</v>
      </c>
      <c r="C30" s="97" t="s">
        <v>159</v>
      </c>
      <c r="D30" s="59"/>
      <c r="E30" s="59">
        <v>10780</v>
      </c>
      <c r="F30" s="47">
        <f t="shared" si="0"/>
        <v>0</v>
      </c>
    </row>
    <row r="31" spans="1:6" ht="21" customHeight="1" x14ac:dyDescent="0.2">
      <c r="A31" s="70">
        <v>45797</v>
      </c>
      <c r="B31" s="58" t="s">
        <v>69</v>
      </c>
      <c r="C31" s="57" t="s">
        <v>170</v>
      </c>
      <c r="D31" s="59">
        <v>9240</v>
      </c>
      <c r="E31" s="56"/>
      <c r="F31" s="47">
        <f t="shared" si="0"/>
        <v>9240</v>
      </c>
    </row>
    <row r="32" spans="1:6" ht="21" customHeight="1" x14ac:dyDescent="0.2">
      <c r="A32" s="70">
        <v>45797</v>
      </c>
      <c r="B32" s="97" t="s">
        <v>143</v>
      </c>
      <c r="C32" s="97" t="s">
        <v>159</v>
      </c>
      <c r="D32" s="59"/>
      <c r="E32" s="59">
        <v>9240</v>
      </c>
      <c r="F32" s="47">
        <f t="shared" si="0"/>
        <v>0</v>
      </c>
    </row>
    <row r="33" spans="1:6" ht="21" customHeight="1" x14ac:dyDescent="0.2">
      <c r="A33" s="70">
        <v>45819</v>
      </c>
      <c r="B33" s="97" t="s">
        <v>69</v>
      </c>
      <c r="C33" s="57" t="s">
        <v>172</v>
      </c>
      <c r="D33" s="59">
        <v>8470</v>
      </c>
      <c r="E33" s="63"/>
      <c r="F33" s="47">
        <f t="shared" si="0"/>
        <v>8470</v>
      </c>
    </row>
    <row r="34" spans="1:6" ht="21" customHeight="1" x14ac:dyDescent="0.2">
      <c r="A34" s="70">
        <v>45819</v>
      </c>
      <c r="B34" s="58" t="s">
        <v>162</v>
      </c>
      <c r="C34" s="57" t="s">
        <v>171</v>
      </c>
      <c r="D34" s="59"/>
      <c r="E34" s="59">
        <v>8470</v>
      </c>
      <c r="F34" s="47">
        <f t="shared" si="0"/>
        <v>0</v>
      </c>
    </row>
    <row r="35" spans="1:6" ht="21" customHeight="1" x14ac:dyDescent="0.2">
      <c r="A35" s="70">
        <v>45819</v>
      </c>
      <c r="B35" s="97" t="s">
        <v>69</v>
      </c>
      <c r="C35" s="57" t="s">
        <v>172</v>
      </c>
      <c r="D35" s="59">
        <v>6715</v>
      </c>
      <c r="E35" s="56"/>
      <c r="F35" s="47">
        <f t="shared" si="0"/>
        <v>6715</v>
      </c>
    </row>
    <row r="36" spans="1:6" ht="21" customHeight="1" x14ac:dyDescent="0.2">
      <c r="A36" s="70">
        <v>45819</v>
      </c>
      <c r="B36" s="58" t="s">
        <v>162</v>
      </c>
      <c r="C36" s="57" t="s">
        <v>171</v>
      </c>
      <c r="D36" s="59"/>
      <c r="E36" s="59">
        <v>6715</v>
      </c>
      <c r="F36" s="47">
        <f t="shared" si="0"/>
        <v>0</v>
      </c>
    </row>
    <row r="37" spans="1:6" ht="21" customHeight="1" x14ac:dyDescent="0.2">
      <c r="A37" s="70">
        <v>45819</v>
      </c>
      <c r="B37" s="97" t="s">
        <v>69</v>
      </c>
      <c r="C37" s="57" t="s">
        <v>172</v>
      </c>
      <c r="D37" s="59">
        <v>440</v>
      </c>
      <c r="E37" s="56"/>
      <c r="F37" s="47">
        <f t="shared" si="0"/>
        <v>440</v>
      </c>
    </row>
    <row r="38" spans="1:6" ht="21" customHeight="1" x14ac:dyDescent="0.2">
      <c r="A38" s="70">
        <v>45819</v>
      </c>
      <c r="B38" s="58" t="s">
        <v>162</v>
      </c>
      <c r="C38" s="57" t="s">
        <v>171</v>
      </c>
      <c r="D38" s="59"/>
      <c r="E38" s="59">
        <v>440</v>
      </c>
      <c r="F38" s="47">
        <f t="shared" si="0"/>
        <v>0</v>
      </c>
    </row>
    <row r="39" spans="1:6" ht="21" customHeight="1" x14ac:dyDescent="0.2">
      <c r="A39" s="70">
        <v>45846</v>
      </c>
      <c r="B39" s="97" t="s">
        <v>69</v>
      </c>
      <c r="C39" s="58" t="s">
        <v>191</v>
      </c>
      <c r="D39" s="63">
        <v>19000</v>
      </c>
      <c r="E39" s="63"/>
      <c r="F39" s="47">
        <f t="shared" si="0"/>
        <v>19000</v>
      </c>
    </row>
    <row r="40" spans="1:6" ht="21" customHeight="1" x14ac:dyDescent="0.2">
      <c r="A40" s="70">
        <v>45846</v>
      </c>
      <c r="B40" s="97" t="s">
        <v>69</v>
      </c>
      <c r="C40" s="58" t="s">
        <v>192</v>
      </c>
      <c r="D40" s="63"/>
      <c r="E40" s="63">
        <v>19000</v>
      </c>
      <c r="F40" s="47">
        <f t="shared" si="0"/>
        <v>0</v>
      </c>
    </row>
    <row r="41" spans="1:6" ht="21" customHeight="1" x14ac:dyDescent="0.2">
      <c r="A41" s="70">
        <v>45846</v>
      </c>
      <c r="B41" s="97" t="s">
        <v>69</v>
      </c>
      <c r="C41" s="58" t="s">
        <v>193</v>
      </c>
      <c r="D41" s="63">
        <v>1650</v>
      </c>
      <c r="E41" s="63"/>
      <c r="F41" s="47">
        <f t="shared" si="0"/>
        <v>1650</v>
      </c>
    </row>
    <row r="42" spans="1:6" ht="21" customHeight="1" x14ac:dyDescent="0.2">
      <c r="A42" s="70">
        <v>45846</v>
      </c>
      <c r="B42" s="58" t="s">
        <v>162</v>
      </c>
      <c r="C42" s="58" t="s">
        <v>194</v>
      </c>
      <c r="D42" s="63"/>
      <c r="E42" s="63">
        <v>1650</v>
      </c>
      <c r="F42" s="47">
        <f t="shared" si="0"/>
        <v>0</v>
      </c>
    </row>
    <row r="43" spans="1:6" ht="21" customHeight="1" x14ac:dyDescent="0.2">
      <c r="A43" s="70">
        <v>45846</v>
      </c>
      <c r="B43" s="97" t="s">
        <v>69</v>
      </c>
      <c r="C43" s="58" t="s">
        <v>195</v>
      </c>
      <c r="D43" s="63">
        <v>5940</v>
      </c>
      <c r="E43" s="63"/>
      <c r="F43" s="47">
        <f t="shared" si="0"/>
        <v>5940</v>
      </c>
    </row>
    <row r="44" spans="1:6" ht="21" customHeight="1" x14ac:dyDescent="0.2">
      <c r="A44" s="70">
        <v>45846</v>
      </c>
      <c r="B44" s="58" t="s">
        <v>162</v>
      </c>
      <c r="C44" s="58" t="s">
        <v>196</v>
      </c>
      <c r="D44" s="63"/>
      <c r="E44" s="63">
        <v>5940</v>
      </c>
      <c r="F44" s="47">
        <f t="shared" si="0"/>
        <v>0</v>
      </c>
    </row>
    <row r="45" spans="1:6" ht="21" customHeight="1" x14ac:dyDescent="0.2">
      <c r="A45" s="70">
        <v>45846</v>
      </c>
      <c r="B45" s="97" t="s">
        <v>69</v>
      </c>
      <c r="C45" s="58" t="s">
        <v>197</v>
      </c>
      <c r="D45" s="63">
        <v>7810</v>
      </c>
      <c r="E45" s="63"/>
      <c r="F45" s="47">
        <f t="shared" si="0"/>
        <v>7810</v>
      </c>
    </row>
    <row r="46" spans="1:6" ht="21" customHeight="1" x14ac:dyDescent="0.2">
      <c r="A46" s="70">
        <v>45848</v>
      </c>
      <c r="B46" s="97" t="s">
        <v>69</v>
      </c>
      <c r="C46" s="58" t="s">
        <v>198</v>
      </c>
      <c r="D46" s="63"/>
      <c r="E46" s="63">
        <v>7810</v>
      </c>
      <c r="F46" s="47">
        <f t="shared" si="0"/>
        <v>0</v>
      </c>
    </row>
    <row r="47" spans="1:6" ht="21" customHeight="1" x14ac:dyDescent="0.2">
      <c r="A47" s="49" t="s">
        <v>70</v>
      </c>
      <c r="B47" s="50"/>
      <c r="C47" s="50"/>
      <c r="D47" s="47">
        <f>SUM(D7:D46)</f>
        <v>385280</v>
      </c>
      <c r="E47" s="47">
        <f>SUM(E7:E46)</f>
        <v>385280</v>
      </c>
      <c r="F47" s="47">
        <f>D47-E47</f>
        <v>0</v>
      </c>
    </row>
    <row r="48" spans="1:6" x14ac:dyDescent="0.2">
      <c r="A48" s="44"/>
      <c r="B48" s="44"/>
      <c r="C48" s="44"/>
      <c r="D48" s="20"/>
      <c r="E48" s="20"/>
      <c r="F48" s="20"/>
    </row>
    <row r="49" spans="1:6" x14ac:dyDescent="0.2">
      <c r="A49" s="20"/>
      <c r="B49" s="20"/>
      <c r="C49" s="20"/>
      <c r="D49" s="20"/>
      <c r="E49" s="20"/>
      <c r="F49" s="20"/>
    </row>
  </sheetData>
  <mergeCells count="3">
    <mergeCell ref="A2:F2"/>
    <mergeCell ref="C3:D3"/>
    <mergeCell ref="C4:D4"/>
  </mergeCells>
  <phoneticPr fontId="2"/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E417B-2CCB-4DC1-8D8E-BCFD342DF779}">
  <dimension ref="A1:H26"/>
  <sheetViews>
    <sheetView topLeftCell="A17" zoomScale="115" zoomScaleNormal="115" workbookViewId="0">
      <selection activeCell="K20" sqref="K20"/>
    </sheetView>
  </sheetViews>
  <sheetFormatPr defaultColWidth="9" defaultRowHeight="13" x14ac:dyDescent="0.2"/>
  <cols>
    <col min="1" max="2" width="15.90625" style="1" customWidth="1"/>
    <col min="3" max="3" width="50.453125" style="1" bestFit="1" customWidth="1"/>
    <col min="4" max="6" width="15.90625" style="1" customWidth="1"/>
    <col min="7" max="16384" width="9" style="1"/>
  </cols>
  <sheetData>
    <row r="1" spans="1:8" x14ac:dyDescent="0.2">
      <c r="A1" s="20"/>
      <c r="B1" s="20"/>
      <c r="C1" s="20"/>
      <c r="D1" s="20"/>
      <c r="E1" s="20"/>
      <c r="F1" s="42" t="s">
        <v>71</v>
      </c>
    </row>
    <row r="2" spans="1:8" ht="21" customHeight="1" x14ac:dyDescent="0.2">
      <c r="A2" s="134" t="s">
        <v>72</v>
      </c>
      <c r="B2" s="134"/>
      <c r="C2" s="134"/>
      <c r="D2" s="134"/>
      <c r="E2" s="134"/>
      <c r="F2" s="134"/>
    </row>
    <row r="3" spans="1:8" ht="21" customHeight="1" x14ac:dyDescent="0.2">
      <c r="A3" s="20"/>
      <c r="B3" s="44"/>
      <c r="C3" s="44"/>
      <c r="D3" s="44"/>
      <c r="E3" s="21" t="s">
        <v>73</v>
      </c>
      <c r="F3" s="22">
        <v>1</v>
      </c>
    </row>
    <row r="4" spans="1:8" ht="21" customHeight="1" x14ac:dyDescent="0.2">
      <c r="A4" s="20"/>
      <c r="B4" s="20"/>
      <c r="C4" s="20"/>
      <c r="D4" s="41" t="s">
        <v>74</v>
      </c>
      <c r="E4" s="124" t="s">
        <v>39</v>
      </c>
      <c r="F4" s="124"/>
      <c r="G4" s="20"/>
      <c r="H4" s="20"/>
    </row>
    <row r="5" spans="1:8" ht="21" customHeight="1" x14ac:dyDescent="0.2">
      <c r="A5" s="45" t="s">
        <v>63</v>
      </c>
      <c r="B5" s="46" t="s">
        <v>64</v>
      </c>
      <c r="C5" s="46" t="s">
        <v>65</v>
      </c>
      <c r="D5" s="46" t="s">
        <v>66</v>
      </c>
      <c r="E5" s="46" t="s">
        <v>67</v>
      </c>
      <c r="F5" s="46" t="s">
        <v>68</v>
      </c>
    </row>
    <row r="6" spans="1:8" ht="21" customHeight="1" x14ac:dyDescent="0.2">
      <c r="A6" s="48">
        <v>45792</v>
      </c>
      <c r="B6" s="58" t="s">
        <v>75</v>
      </c>
      <c r="C6" s="58"/>
      <c r="D6" s="59">
        <v>372000</v>
      </c>
      <c r="E6" s="61"/>
      <c r="F6" s="47">
        <f>D6</f>
        <v>372000</v>
      </c>
    </row>
    <row r="7" spans="1:8" ht="21" customHeight="1" x14ac:dyDescent="0.2">
      <c r="A7" s="48">
        <v>45797</v>
      </c>
      <c r="B7" s="60" t="s">
        <v>125</v>
      </c>
      <c r="C7" s="60" t="s">
        <v>153</v>
      </c>
      <c r="D7" s="62"/>
      <c r="E7" s="63">
        <v>35000</v>
      </c>
      <c r="F7" s="47">
        <f>F6+D7-E7</f>
        <v>337000</v>
      </c>
    </row>
    <row r="8" spans="1:8" ht="21" customHeight="1" x14ac:dyDescent="0.2">
      <c r="A8" s="48">
        <v>45797</v>
      </c>
      <c r="B8" s="97" t="s">
        <v>92</v>
      </c>
      <c r="C8" s="97" t="s">
        <v>94</v>
      </c>
      <c r="D8" s="61"/>
      <c r="E8" s="63">
        <v>770</v>
      </c>
      <c r="F8" s="47">
        <f t="shared" ref="F8:F16" si="0">F7+D8-E8</f>
        <v>336230</v>
      </c>
    </row>
    <row r="9" spans="1:8" ht="21" customHeight="1" x14ac:dyDescent="0.2">
      <c r="A9" s="48">
        <v>45797</v>
      </c>
      <c r="B9" s="97" t="s">
        <v>83</v>
      </c>
      <c r="C9" s="97" t="s">
        <v>154</v>
      </c>
      <c r="D9" s="61"/>
      <c r="E9" s="63">
        <v>44000</v>
      </c>
      <c r="F9" s="47">
        <f t="shared" si="0"/>
        <v>292230</v>
      </c>
    </row>
    <row r="10" spans="1:8" ht="21" customHeight="1" x14ac:dyDescent="0.2">
      <c r="A10" s="48">
        <v>45797</v>
      </c>
      <c r="B10" s="97" t="s">
        <v>155</v>
      </c>
      <c r="C10" s="97" t="s">
        <v>156</v>
      </c>
      <c r="D10" s="61"/>
      <c r="E10" s="63">
        <v>99000</v>
      </c>
      <c r="F10" s="47">
        <f t="shared" si="0"/>
        <v>193230</v>
      </c>
    </row>
    <row r="11" spans="1:8" ht="21" customHeight="1" x14ac:dyDescent="0.2">
      <c r="A11" s="48">
        <v>45797</v>
      </c>
      <c r="B11" s="97" t="s">
        <v>83</v>
      </c>
      <c r="C11" s="97" t="s">
        <v>157</v>
      </c>
      <c r="D11" s="61"/>
      <c r="E11" s="63">
        <v>73150</v>
      </c>
      <c r="F11" s="47">
        <f t="shared" si="0"/>
        <v>120080</v>
      </c>
    </row>
    <row r="12" spans="1:8" ht="21" customHeight="1" x14ac:dyDescent="0.2">
      <c r="A12" s="48">
        <v>45797</v>
      </c>
      <c r="B12" s="97" t="s">
        <v>83</v>
      </c>
      <c r="C12" s="97" t="s">
        <v>158</v>
      </c>
      <c r="D12" s="61"/>
      <c r="E12" s="63">
        <v>40100</v>
      </c>
      <c r="F12" s="47">
        <f t="shared" si="0"/>
        <v>79980</v>
      </c>
    </row>
    <row r="13" spans="1:8" ht="21" customHeight="1" x14ac:dyDescent="0.2">
      <c r="A13" s="48">
        <v>45797</v>
      </c>
      <c r="B13" s="97" t="s">
        <v>143</v>
      </c>
      <c r="C13" s="97" t="s">
        <v>159</v>
      </c>
      <c r="D13" s="61"/>
      <c r="E13" s="63">
        <v>10780</v>
      </c>
      <c r="F13" s="47">
        <f t="shared" si="0"/>
        <v>69200</v>
      </c>
    </row>
    <row r="14" spans="1:8" ht="21" customHeight="1" x14ac:dyDescent="0.2">
      <c r="A14" s="48">
        <v>45797</v>
      </c>
      <c r="B14" s="97" t="s">
        <v>143</v>
      </c>
      <c r="C14" s="97" t="s">
        <v>159</v>
      </c>
      <c r="D14" s="61"/>
      <c r="E14" s="63">
        <v>9240</v>
      </c>
      <c r="F14" s="47">
        <f t="shared" si="0"/>
        <v>59960</v>
      </c>
    </row>
    <row r="15" spans="1:8" ht="21" customHeight="1" x14ac:dyDescent="0.2">
      <c r="A15" s="48">
        <v>45819</v>
      </c>
      <c r="B15" s="97" t="s">
        <v>160</v>
      </c>
      <c r="C15" s="97" t="s">
        <v>161</v>
      </c>
      <c r="D15" s="61"/>
      <c r="E15" s="63">
        <v>8470</v>
      </c>
      <c r="F15" s="47">
        <f t="shared" si="0"/>
        <v>51490</v>
      </c>
    </row>
    <row r="16" spans="1:8" ht="21" customHeight="1" x14ac:dyDescent="0.2">
      <c r="A16" s="48">
        <v>45819</v>
      </c>
      <c r="B16" s="97" t="s">
        <v>160</v>
      </c>
      <c r="C16" s="97" t="s">
        <v>161</v>
      </c>
      <c r="D16" s="61"/>
      <c r="E16" s="63">
        <v>6715</v>
      </c>
      <c r="F16" s="47">
        <f t="shared" si="0"/>
        <v>44775</v>
      </c>
    </row>
    <row r="17" spans="1:6" ht="21" customHeight="1" x14ac:dyDescent="0.2">
      <c r="A17" s="48">
        <v>45819</v>
      </c>
      <c r="B17" s="97" t="s">
        <v>160</v>
      </c>
      <c r="C17" s="97" t="s">
        <v>161</v>
      </c>
      <c r="D17" s="61"/>
      <c r="E17" s="63">
        <v>440</v>
      </c>
      <c r="F17" s="47">
        <f>F16+D17-E17</f>
        <v>44335</v>
      </c>
    </row>
    <row r="18" spans="1:6" ht="21" customHeight="1" x14ac:dyDescent="0.2">
      <c r="A18" s="48">
        <v>45846</v>
      </c>
      <c r="B18" s="97" t="s">
        <v>69</v>
      </c>
      <c r="C18" s="97" t="s">
        <v>186</v>
      </c>
      <c r="D18" s="98">
        <v>19000</v>
      </c>
      <c r="E18" s="63"/>
      <c r="F18" s="47">
        <f>F17+D18-E18</f>
        <v>63335</v>
      </c>
    </row>
    <row r="19" spans="1:6" ht="21" customHeight="1" x14ac:dyDescent="0.2">
      <c r="A19" s="48">
        <v>45846</v>
      </c>
      <c r="B19" s="97" t="s">
        <v>143</v>
      </c>
      <c r="C19" s="97" t="s">
        <v>159</v>
      </c>
      <c r="D19" s="61"/>
      <c r="E19" s="63">
        <v>1650</v>
      </c>
      <c r="F19" s="47">
        <f>F18+D19-E19</f>
        <v>61685</v>
      </c>
    </row>
    <row r="20" spans="1:6" ht="21" customHeight="1" x14ac:dyDescent="0.2">
      <c r="A20" s="48">
        <v>45846</v>
      </c>
      <c r="B20" s="97" t="s">
        <v>160</v>
      </c>
      <c r="C20" s="97" t="s">
        <v>161</v>
      </c>
      <c r="D20" s="61"/>
      <c r="E20" s="63">
        <v>7810</v>
      </c>
      <c r="F20" s="47">
        <f t="shared" ref="F20:F21" si="1">F19+D20-E20</f>
        <v>53875</v>
      </c>
    </row>
    <row r="21" spans="1:6" ht="21" customHeight="1" x14ac:dyDescent="0.2">
      <c r="A21" s="48">
        <v>45846</v>
      </c>
      <c r="B21" s="97" t="s">
        <v>83</v>
      </c>
      <c r="C21" s="97" t="s">
        <v>175</v>
      </c>
      <c r="D21" s="61"/>
      <c r="E21" s="63">
        <v>5940</v>
      </c>
      <c r="F21" s="47">
        <f t="shared" si="1"/>
        <v>47935</v>
      </c>
    </row>
    <row r="22" spans="1:6" ht="21" customHeight="1" x14ac:dyDescent="0.2">
      <c r="A22" s="48">
        <v>45846</v>
      </c>
      <c r="B22" s="97" t="s">
        <v>69</v>
      </c>
      <c r="C22" s="97" t="s">
        <v>187</v>
      </c>
      <c r="D22" s="97"/>
      <c r="E22" s="63">
        <v>19000</v>
      </c>
      <c r="F22" s="47">
        <f>F21+D22-E22</f>
        <v>28935</v>
      </c>
    </row>
    <row r="23" spans="1:6" ht="21" customHeight="1" x14ac:dyDescent="0.2">
      <c r="A23" s="48">
        <v>45846</v>
      </c>
      <c r="B23" s="40" t="s">
        <v>201</v>
      </c>
      <c r="C23" s="40" t="s">
        <v>81</v>
      </c>
      <c r="D23" s="47"/>
      <c r="E23" s="47">
        <f>SUM(D6:D22)-SUM(E6:E22)</f>
        <v>28935</v>
      </c>
      <c r="F23" s="47">
        <f>F22+D23-E23</f>
        <v>0</v>
      </c>
    </row>
    <row r="24" spans="1:6" ht="21" customHeight="1" x14ac:dyDescent="0.2">
      <c r="A24" s="49" t="s">
        <v>70</v>
      </c>
      <c r="B24" s="50"/>
      <c r="C24" s="50"/>
      <c r="D24" s="47">
        <f>SUM(D6:D23)</f>
        <v>391000</v>
      </c>
      <c r="E24" s="47">
        <f>SUM(E6:E23)</f>
        <v>391000</v>
      </c>
      <c r="F24" s="47">
        <f>D24-E24</f>
        <v>0</v>
      </c>
    </row>
    <row r="25" spans="1:6" x14ac:dyDescent="0.2">
      <c r="A25" s="44"/>
      <c r="B25" s="44"/>
      <c r="C25" s="44"/>
      <c r="D25" s="20"/>
      <c r="E25" s="20"/>
      <c r="F25" s="20"/>
    </row>
    <row r="26" spans="1:6" x14ac:dyDescent="0.2">
      <c r="A26" s="20"/>
      <c r="B26" s="20"/>
      <c r="C26" s="20"/>
      <c r="D26" s="20"/>
      <c r="E26" s="20"/>
      <c r="F26" s="20"/>
    </row>
  </sheetData>
  <mergeCells count="2">
    <mergeCell ref="A2:F2"/>
    <mergeCell ref="E4:F4"/>
  </mergeCells>
  <phoneticPr fontId="2"/>
  <dataValidations disablePrompts="1" count="1">
    <dataValidation type="list" allowBlank="1" showInputMessage="1" showErrorMessage="1" sqref="F3" xr:uid="{CFCF6D0E-F2E4-4309-8BBC-80322173FBBF}">
      <formula1>"1,2,3,4,5,6,7,8,9,10"</formula1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収支決算報告書(様式11)</vt:lpstr>
      <vt:lpstr>収益費用明細書(様式12)</vt:lpstr>
      <vt:lpstr>現金出納帳(様式16)</vt:lpstr>
      <vt:lpstr>口座出納帳(様式17)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hayakawa06</cp:lastModifiedBy>
  <dcterms:created xsi:type="dcterms:W3CDTF">2016-10-10T10:56:32Z</dcterms:created>
  <dcterms:modified xsi:type="dcterms:W3CDTF">2025-07-10T12:36:07Z</dcterms:modified>
</cp:coreProperties>
</file>